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firstSheet="1" activeTab="17"/>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s>
  <calcPr calcId="125725"/>
</workbook>
</file>

<file path=xl/calcChain.xml><?xml version="1.0" encoding="utf-8"?>
<calcChain xmlns="http://schemas.openxmlformats.org/spreadsheetml/2006/main">
  <c r="F11" i="14"/>
  <c r="B52" i="13"/>
  <c r="B51"/>
  <c r="B50"/>
  <c r="B49"/>
  <c r="B48"/>
  <c r="H47"/>
  <c r="G47"/>
  <c r="F47"/>
  <c r="E47"/>
  <c r="D47"/>
  <c r="C47"/>
  <c r="B47" s="1"/>
  <c r="B46"/>
  <c r="H45"/>
  <c r="G45"/>
  <c r="F45"/>
  <c r="E45"/>
  <c r="D45"/>
  <c r="C45"/>
  <c r="B45" s="1"/>
  <c r="B44"/>
  <c r="B43"/>
  <c r="B42"/>
  <c r="B41"/>
  <c r="B40"/>
  <c r="B39"/>
  <c r="B38"/>
  <c r="B37"/>
  <c r="B36"/>
  <c r="B35"/>
  <c r="H34"/>
  <c r="G34"/>
  <c r="F34"/>
  <c r="E34"/>
  <c r="D34"/>
  <c r="C34"/>
  <c r="B34"/>
  <c r="B33"/>
  <c r="B32"/>
  <c r="B31"/>
  <c r="B30"/>
  <c r="B29"/>
  <c r="H28"/>
  <c r="G28"/>
  <c r="F28"/>
  <c r="E28"/>
  <c r="D28"/>
  <c r="C28"/>
  <c r="B28"/>
  <c r="B27"/>
  <c r="B26"/>
  <c r="B25"/>
  <c r="B24"/>
  <c r="B23"/>
  <c r="B22"/>
  <c r="B21"/>
  <c r="B20"/>
  <c r="B19"/>
  <c r="B18"/>
  <c r="H17"/>
  <c r="G17"/>
  <c r="F17"/>
  <c r="E17"/>
  <c r="D17"/>
  <c r="C17"/>
  <c r="B17" s="1"/>
  <c r="B16"/>
  <c r="B15"/>
  <c r="H14"/>
  <c r="G14"/>
  <c r="F14"/>
  <c r="E14"/>
  <c r="D14"/>
  <c r="B14" s="1"/>
  <c r="C14"/>
  <c r="B13"/>
  <c r="B12"/>
  <c r="B11"/>
  <c r="H10"/>
  <c r="G10"/>
  <c r="F10"/>
  <c r="E10"/>
  <c r="D10"/>
  <c r="C10"/>
  <c r="B10"/>
  <c r="B9"/>
  <c r="B8"/>
  <c r="B7"/>
  <c r="H6"/>
  <c r="H56" s="1"/>
  <c r="G6"/>
  <c r="G56" s="1"/>
  <c r="F6"/>
  <c r="F56" s="1"/>
  <c r="E6"/>
  <c r="E56" s="1"/>
  <c r="D6"/>
  <c r="B6" s="1"/>
  <c r="C6"/>
  <c r="C56" s="1"/>
  <c r="D238" i="12"/>
  <c r="D237" s="1"/>
  <c r="B238"/>
  <c r="B237" s="1"/>
  <c r="D214"/>
  <c r="D197"/>
  <c r="D186"/>
  <c r="D177"/>
  <c r="D173"/>
  <c r="D172" s="1"/>
  <c r="D169"/>
  <c r="D168" s="1"/>
  <c r="D164"/>
  <c r="D160"/>
  <c r="D157"/>
  <c r="D148"/>
  <c r="D141"/>
  <c r="D132"/>
  <c r="D127"/>
  <c r="D122"/>
  <c r="D117"/>
  <c r="D116" s="1"/>
  <c r="D111"/>
  <c r="D106"/>
  <c r="D101"/>
  <c r="D100" s="1"/>
  <c r="D91"/>
  <c r="D88"/>
  <c r="D82"/>
  <c r="D78"/>
  <c r="D74"/>
  <c r="D70"/>
  <c r="D64"/>
  <c r="D59"/>
  <c r="D46"/>
  <c r="D45" s="1"/>
  <c r="D40"/>
  <c r="D35"/>
  <c r="D34"/>
  <c r="D31"/>
  <c r="D27"/>
  <c r="B27"/>
  <c r="D23"/>
  <c r="D22" s="1"/>
  <c r="D19"/>
  <c r="B19"/>
  <c r="D13"/>
  <c r="B12"/>
  <c r="B236" s="1"/>
  <c r="B249" s="1"/>
  <c r="D7"/>
  <c r="D6" s="1"/>
  <c r="D236" s="1"/>
  <c r="D249" s="1"/>
  <c r="D71" i="11"/>
  <c r="H70"/>
  <c r="D70"/>
  <c r="H69"/>
  <c r="D69"/>
  <c r="H68"/>
  <c r="D68"/>
  <c r="H67"/>
  <c r="D67"/>
  <c r="H66"/>
  <c r="D66"/>
  <c r="H65"/>
  <c r="D65"/>
  <c r="G64"/>
  <c r="H64" s="1"/>
  <c r="F64"/>
  <c r="F63" s="1"/>
  <c r="C64"/>
  <c r="B64"/>
  <c r="D64" s="1"/>
  <c r="C63"/>
  <c r="C73" s="1"/>
  <c r="C62"/>
  <c r="B62"/>
  <c r="D62" s="1"/>
  <c r="H52"/>
  <c r="H51"/>
  <c r="H50"/>
  <c r="H49"/>
  <c r="H48"/>
  <c r="G47"/>
  <c r="F47"/>
  <c r="H47" s="1"/>
  <c r="H46"/>
  <c r="G45"/>
  <c r="F45"/>
  <c r="H45" s="1"/>
  <c r="H44"/>
  <c r="H43"/>
  <c r="H42"/>
  <c r="H41"/>
  <c r="H40"/>
  <c r="H39"/>
  <c r="H38"/>
  <c r="H37"/>
  <c r="H36"/>
  <c r="H35"/>
  <c r="G34"/>
  <c r="H34" s="1"/>
  <c r="F34"/>
  <c r="H33"/>
  <c r="H32"/>
  <c r="H31"/>
  <c r="H30"/>
  <c r="H29"/>
  <c r="G28"/>
  <c r="H28" s="1"/>
  <c r="F28"/>
  <c r="H27"/>
  <c r="H26"/>
  <c r="H25"/>
  <c r="H24"/>
  <c r="H23"/>
  <c r="H22"/>
  <c r="D22"/>
  <c r="H21"/>
  <c r="D21"/>
  <c r="H20"/>
  <c r="D20"/>
  <c r="H19"/>
  <c r="D19"/>
  <c r="H18"/>
  <c r="D18"/>
  <c r="H17"/>
  <c r="G17"/>
  <c r="F17"/>
  <c r="D17"/>
  <c r="H16"/>
  <c r="D16"/>
  <c r="H15"/>
  <c r="D15"/>
  <c r="H14"/>
  <c r="G14"/>
  <c r="F14"/>
  <c r="D14"/>
  <c r="H13"/>
  <c r="D13"/>
  <c r="H12"/>
  <c r="D12"/>
  <c r="H11"/>
  <c r="D11"/>
  <c r="G10"/>
  <c r="H10" s="1"/>
  <c r="F10"/>
  <c r="F62" s="1"/>
  <c r="D10"/>
  <c r="H9"/>
  <c r="D9"/>
  <c r="H8"/>
  <c r="D8"/>
  <c r="H7"/>
  <c r="D7"/>
  <c r="H6"/>
  <c r="G6"/>
  <c r="G62" s="1"/>
  <c r="F6"/>
  <c r="D6"/>
  <c r="G17" i="10"/>
  <c r="I18" i="8"/>
  <c r="I36" s="1"/>
  <c r="D18"/>
  <c r="H7"/>
  <c r="H36" s="1"/>
  <c r="D7"/>
  <c r="D36" s="1"/>
  <c r="D86" i="7"/>
  <c r="C83"/>
  <c r="C79"/>
  <c r="C78"/>
  <c r="C77"/>
  <c r="C76"/>
  <c r="C75"/>
  <c r="C74"/>
  <c r="C73"/>
  <c r="C72"/>
  <c r="C71"/>
  <c r="C70"/>
  <c r="C69"/>
  <c r="C68"/>
  <c r="C67"/>
  <c r="C66"/>
  <c r="C65"/>
  <c r="C64"/>
  <c r="C63"/>
  <c r="C62"/>
  <c r="C61"/>
  <c r="C60"/>
  <c r="C59"/>
  <c r="C58"/>
  <c r="C57"/>
  <c r="C56"/>
  <c r="C55"/>
  <c r="C54"/>
  <c r="C53"/>
  <c r="C52"/>
  <c r="C51"/>
  <c r="C50"/>
  <c r="C49"/>
  <c r="C48"/>
  <c r="C47"/>
  <c r="C46"/>
  <c r="C45"/>
  <c r="C44"/>
  <c r="C40"/>
  <c r="C39"/>
  <c r="C38"/>
  <c r="C37"/>
  <c r="C36"/>
  <c r="C35"/>
  <c r="C34"/>
  <c r="C33"/>
  <c r="C32"/>
  <c r="C31"/>
  <c r="C30"/>
  <c r="C29"/>
  <c r="C28"/>
  <c r="C27"/>
  <c r="C26"/>
  <c r="C25"/>
  <c r="C24"/>
  <c r="C23"/>
  <c r="C22"/>
  <c r="C21"/>
  <c r="C20"/>
  <c r="C19"/>
  <c r="C18"/>
  <c r="C17"/>
  <c r="C16"/>
  <c r="C15"/>
  <c r="C14"/>
  <c r="C13"/>
  <c r="C12"/>
  <c r="C11"/>
  <c r="C10"/>
  <c r="C9"/>
  <c r="C8"/>
  <c r="E7"/>
  <c r="E6" s="1"/>
  <c r="C7"/>
  <c r="F34" i="6"/>
  <c r="E34"/>
  <c r="D32"/>
  <c r="D31"/>
  <c r="D30"/>
  <c r="D29"/>
  <c r="D28"/>
  <c r="D27"/>
  <c r="D26"/>
  <c r="D25"/>
  <c r="D24"/>
  <c r="D23"/>
  <c r="D22"/>
  <c r="D21"/>
  <c r="D20"/>
  <c r="D19"/>
  <c r="D18"/>
  <c r="D17"/>
  <c r="D16"/>
  <c r="D15"/>
  <c r="D14"/>
  <c r="D13"/>
  <c r="D12"/>
  <c r="D11"/>
  <c r="D10"/>
  <c r="D9"/>
  <c r="D34" s="1"/>
  <c r="D8"/>
  <c r="D7"/>
  <c r="F6"/>
  <c r="E6"/>
  <c r="D6" s="1"/>
  <c r="Q31" i="5"/>
  <c r="P31"/>
  <c r="O31"/>
  <c r="N31"/>
  <c r="M31"/>
  <c r="L31"/>
  <c r="K31"/>
  <c r="J31"/>
  <c r="I31"/>
  <c r="H31"/>
  <c r="G31"/>
  <c r="F31"/>
  <c r="E31"/>
  <c r="D31"/>
  <c r="C31"/>
  <c r="B31" s="1"/>
  <c r="B30"/>
  <c r="B29"/>
  <c r="B28"/>
  <c r="B27"/>
  <c r="B26"/>
  <c r="B25"/>
  <c r="B24"/>
  <c r="B23"/>
  <c r="B22"/>
  <c r="B21"/>
  <c r="B20"/>
  <c r="B19"/>
  <c r="B18"/>
  <c r="B17"/>
  <c r="B16"/>
  <c r="B15"/>
  <c r="B14"/>
  <c r="B13"/>
  <c r="B12"/>
  <c r="B11"/>
  <c r="B10"/>
  <c r="B9"/>
  <c r="B8"/>
  <c r="B7"/>
  <c r="B6"/>
  <c r="B5"/>
  <c r="B213" i="4"/>
  <c r="B212"/>
  <c r="H211"/>
  <c r="G211"/>
  <c r="F211"/>
  <c r="E211"/>
  <c r="D211"/>
  <c r="B211" s="1"/>
  <c r="C211"/>
  <c r="B210"/>
  <c r="B209"/>
  <c r="H208"/>
  <c r="G208"/>
  <c r="F208"/>
  <c r="E208"/>
  <c r="D208"/>
  <c r="C208"/>
  <c r="B208" s="1"/>
  <c r="B207"/>
  <c r="B206"/>
  <c r="B205"/>
  <c r="B204"/>
  <c r="B203"/>
  <c r="B202"/>
  <c r="B201"/>
  <c r="B200"/>
  <c r="B199"/>
  <c r="H198"/>
  <c r="G198"/>
  <c r="F198"/>
  <c r="E198"/>
  <c r="D198"/>
  <c r="C198"/>
  <c r="B198" s="1"/>
  <c r="B197"/>
  <c r="B196"/>
  <c r="B195"/>
  <c r="B194"/>
  <c r="B193"/>
  <c r="H192"/>
  <c r="G192"/>
  <c r="F192"/>
  <c r="E192"/>
  <c r="D192"/>
  <c r="C192"/>
  <c r="B192" s="1"/>
  <c r="B191"/>
  <c r="B190"/>
  <c r="B189"/>
  <c r="H188"/>
  <c r="G188"/>
  <c r="F188"/>
  <c r="E188"/>
  <c r="D188"/>
  <c r="C188"/>
  <c r="B188" s="1"/>
  <c r="B187"/>
  <c r="B186"/>
  <c r="B185"/>
  <c r="H184"/>
  <c r="G184"/>
  <c r="F184"/>
  <c r="E184"/>
  <c r="D184"/>
  <c r="C184"/>
  <c r="B184" s="1"/>
  <c r="B183"/>
  <c r="B182"/>
  <c r="B181"/>
  <c r="B180"/>
  <c r="B179"/>
  <c r="B178"/>
  <c r="B177"/>
  <c r="B176"/>
  <c r="B175"/>
  <c r="H174"/>
  <c r="G174"/>
  <c r="F174"/>
  <c r="E174"/>
  <c r="D174"/>
  <c r="C174"/>
  <c r="B174" s="1"/>
  <c r="B173"/>
  <c r="B172"/>
  <c r="B171"/>
  <c r="H170"/>
  <c r="G170"/>
  <c r="F170"/>
  <c r="E170"/>
  <c r="D170"/>
  <c r="C170"/>
  <c r="B170" s="1"/>
  <c r="B169"/>
  <c r="B168"/>
  <c r="B167"/>
  <c r="B166"/>
  <c r="H165"/>
  <c r="G165"/>
  <c r="F165"/>
  <c r="E165"/>
  <c r="D165"/>
  <c r="C165"/>
  <c r="B165"/>
  <c r="B164"/>
  <c r="B163"/>
  <c r="B162"/>
  <c r="B161"/>
  <c r="B160"/>
  <c r="B159"/>
  <c r="B158"/>
  <c r="H157"/>
  <c r="G157"/>
  <c r="F157"/>
  <c r="E157"/>
  <c r="D157"/>
  <c r="B157" s="1"/>
  <c r="C157"/>
  <c r="B156"/>
  <c r="B155"/>
  <c r="B154"/>
  <c r="B153"/>
  <c r="B152"/>
  <c r="B151"/>
  <c r="B150"/>
  <c r="H149"/>
  <c r="G149"/>
  <c r="F149"/>
  <c r="E149"/>
  <c r="D149"/>
  <c r="C149"/>
  <c r="B149"/>
  <c r="B148"/>
  <c r="B147"/>
  <c r="B146"/>
  <c r="B145"/>
  <c r="B144"/>
  <c r="B143"/>
  <c r="B142"/>
  <c r="B141"/>
  <c r="H140"/>
  <c r="G140"/>
  <c r="F140"/>
  <c r="E140"/>
  <c r="D140"/>
  <c r="C140"/>
  <c r="B140" s="1"/>
  <c r="B139"/>
  <c r="B138"/>
  <c r="B137"/>
  <c r="B136"/>
  <c r="B135"/>
  <c r="B134"/>
  <c r="H133"/>
  <c r="G133"/>
  <c r="F133"/>
  <c r="E133"/>
  <c r="D133"/>
  <c r="C133"/>
  <c r="B133"/>
  <c r="B132"/>
  <c r="B131"/>
  <c r="B130"/>
  <c r="B129"/>
  <c r="B128"/>
  <c r="B127"/>
  <c r="B126"/>
  <c r="B125"/>
  <c r="B124"/>
  <c r="B123"/>
  <c r="B122"/>
  <c r="B121"/>
  <c r="B120"/>
  <c r="B119"/>
  <c r="B118"/>
  <c r="H117"/>
  <c r="G117"/>
  <c r="F117"/>
  <c r="E117"/>
  <c r="D117"/>
  <c r="B117" s="1"/>
  <c r="C117"/>
  <c r="B116"/>
  <c r="B115"/>
  <c r="B114"/>
  <c r="B113"/>
  <c r="B112"/>
  <c r="B111"/>
  <c r="B110"/>
  <c r="B109"/>
  <c r="B108"/>
  <c r="B107"/>
  <c r="B106"/>
  <c r="B105"/>
  <c r="B104"/>
  <c r="H103"/>
  <c r="G103"/>
  <c r="F103"/>
  <c r="E103"/>
  <c r="D103"/>
  <c r="B103" s="1"/>
  <c r="C103"/>
  <c r="B102"/>
  <c r="B101"/>
  <c r="B100"/>
  <c r="B99"/>
  <c r="B98"/>
  <c r="B97"/>
  <c r="B96"/>
  <c r="B95"/>
  <c r="B94"/>
  <c r="B93"/>
  <c r="B92"/>
  <c r="B91"/>
  <c r="B90"/>
  <c r="B89"/>
  <c r="B88"/>
  <c r="B87"/>
  <c r="B86"/>
  <c r="B85"/>
  <c r="B84"/>
  <c r="B83"/>
  <c r="B82"/>
  <c r="H81"/>
  <c r="G81"/>
  <c r="F81"/>
  <c r="E81"/>
  <c r="D81"/>
  <c r="B81" s="1"/>
  <c r="C81"/>
  <c r="B80"/>
  <c r="B79"/>
  <c r="B78"/>
  <c r="B77"/>
  <c r="B76"/>
  <c r="B75"/>
  <c r="H74"/>
  <c r="G74"/>
  <c r="F74"/>
  <c r="E74"/>
  <c r="D74"/>
  <c r="C74"/>
  <c r="B74" s="1"/>
  <c r="B73"/>
  <c r="B72"/>
  <c r="B71"/>
  <c r="B70"/>
  <c r="B69"/>
  <c r="B68"/>
  <c r="B67"/>
  <c r="B66"/>
  <c r="B65"/>
  <c r="B64"/>
  <c r="H63"/>
  <c r="G63"/>
  <c r="F63"/>
  <c r="E63"/>
  <c r="D63"/>
  <c r="C63"/>
  <c r="B63"/>
  <c r="B62"/>
  <c r="B61"/>
  <c r="B60"/>
  <c r="B59"/>
  <c r="B58"/>
  <c r="B57"/>
  <c r="B56"/>
  <c r="B55"/>
  <c r="B54"/>
  <c r="B53"/>
  <c r="H52"/>
  <c r="G52"/>
  <c r="F52"/>
  <c r="E52"/>
  <c r="D52"/>
  <c r="C52"/>
  <c r="B52" s="1"/>
  <c r="B51"/>
  <c r="B50"/>
  <c r="B49"/>
  <c r="B48"/>
  <c r="B47"/>
  <c r="B46"/>
  <c r="B45"/>
  <c r="B44"/>
  <c r="B43"/>
  <c r="B42"/>
  <c r="B41"/>
  <c r="H40"/>
  <c r="G40"/>
  <c r="F40"/>
  <c r="E40"/>
  <c r="D40"/>
  <c r="C40"/>
  <c r="B40" s="1"/>
  <c r="B39"/>
  <c r="B38"/>
  <c r="H37"/>
  <c r="G37"/>
  <c r="F37"/>
  <c r="B37" s="1"/>
  <c r="E37"/>
  <c r="D37"/>
  <c r="C37"/>
  <c r="B36"/>
  <c r="B35"/>
  <c r="H34"/>
  <c r="G34"/>
  <c r="G222" s="1"/>
  <c r="F34"/>
  <c r="E34"/>
  <c r="D34"/>
  <c r="C34"/>
  <c r="B34" s="1"/>
  <c r="B33"/>
  <c r="B32"/>
  <c r="B31"/>
  <c r="B30"/>
  <c r="B29"/>
  <c r="B28"/>
  <c r="B27"/>
  <c r="B26"/>
  <c r="B25"/>
  <c r="B24"/>
  <c r="B23"/>
  <c r="B22"/>
  <c r="B21"/>
  <c r="B20"/>
  <c r="B19"/>
  <c r="B18"/>
  <c r="B17"/>
  <c r="B16"/>
  <c r="B15"/>
  <c r="B14"/>
  <c r="B13"/>
  <c r="B12"/>
  <c r="B11"/>
  <c r="B10"/>
  <c r="B9"/>
  <c r="B8"/>
  <c r="B7"/>
  <c r="H6"/>
  <c r="H222" s="1"/>
  <c r="G6"/>
  <c r="F6"/>
  <c r="F222" s="1"/>
  <c r="E6"/>
  <c r="E222" s="1"/>
  <c r="D6"/>
  <c r="D222" s="1"/>
  <c r="C6"/>
  <c r="B6" s="1"/>
  <c r="C77" i="3"/>
  <c r="B77"/>
  <c r="C52"/>
  <c r="B52"/>
  <c r="C16"/>
  <c r="B16"/>
  <c r="B8" s="1"/>
  <c r="B7" s="1"/>
  <c r="B90" s="1"/>
  <c r="C9"/>
  <c r="B9"/>
  <c r="F8"/>
  <c r="E8"/>
  <c r="C8"/>
  <c r="F7"/>
  <c r="F90" s="1"/>
  <c r="E7"/>
  <c r="E90" s="1"/>
  <c r="C7"/>
  <c r="C90" s="1"/>
  <c r="D1275" i="2"/>
  <c r="D1274"/>
  <c r="D1273"/>
  <c r="C1273"/>
  <c r="B1273"/>
  <c r="D1272"/>
  <c r="D1271"/>
  <c r="C1271"/>
  <c r="B1271"/>
  <c r="D1270"/>
  <c r="D1269"/>
  <c r="D1268"/>
  <c r="D1267"/>
  <c r="C1266"/>
  <c r="D1266" s="1"/>
  <c r="B1266"/>
  <c r="B1265"/>
  <c r="D1264"/>
  <c r="D1263"/>
  <c r="D1262"/>
  <c r="D1261"/>
  <c r="D1260"/>
  <c r="D1259"/>
  <c r="D1258"/>
  <c r="D1257"/>
  <c r="C1257"/>
  <c r="B1257"/>
  <c r="D1256"/>
  <c r="D1255"/>
  <c r="D1254"/>
  <c r="C1253"/>
  <c r="B1253"/>
  <c r="D1253" s="1"/>
  <c r="D1252"/>
  <c r="D1251"/>
  <c r="D1250"/>
  <c r="D1249"/>
  <c r="D1248"/>
  <c r="D1247"/>
  <c r="D1246"/>
  <c r="D1245"/>
  <c r="D1244"/>
  <c r="D1243"/>
  <c r="D1242"/>
  <c r="D1241"/>
  <c r="D1240"/>
  <c r="C1240"/>
  <c r="B1240"/>
  <c r="D1239"/>
  <c r="D1238"/>
  <c r="D1237"/>
  <c r="D1236"/>
  <c r="D1235"/>
  <c r="D1234"/>
  <c r="D1233"/>
  <c r="C1232"/>
  <c r="D1232" s="1"/>
  <c r="B1232"/>
  <c r="D1231"/>
  <c r="D1230"/>
  <c r="D1229"/>
  <c r="D1228"/>
  <c r="D1227"/>
  <c r="C1226"/>
  <c r="D1226" s="1"/>
  <c r="B1226"/>
  <c r="D1225"/>
  <c r="D1224"/>
  <c r="D1223"/>
  <c r="D1222"/>
  <c r="D1221"/>
  <c r="C1220"/>
  <c r="C1207" s="1"/>
  <c r="B1220"/>
  <c r="D1219"/>
  <c r="D1218"/>
  <c r="D1217"/>
  <c r="D1216"/>
  <c r="D1215"/>
  <c r="D1214"/>
  <c r="D1213"/>
  <c r="D1212"/>
  <c r="D1211"/>
  <c r="D1210"/>
  <c r="D1209"/>
  <c r="D1208"/>
  <c r="C1208"/>
  <c r="B1208"/>
  <c r="D1206"/>
  <c r="D1205"/>
  <c r="D1204"/>
  <c r="D1203"/>
  <c r="D1202"/>
  <c r="D1201"/>
  <c r="D1200"/>
  <c r="D1199"/>
  <c r="D1198"/>
  <c r="D1197"/>
  <c r="D1196"/>
  <c r="C1195"/>
  <c r="B1195"/>
  <c r="D1195" s="1"/>
  <c r="D1194"/>
  <c r="D1193"/>
  <c r="D1192"/>
  <c r="D1191"/>
  <c r="D1190"/>
  <c r="C1189"/>
  <c r="B1189"/>
  <c r="D1189" s="1"/>
  <c r="D1188"/>
  <c r="D1187"/>
  <c r="D1186"/>
  <c r="D1185"/>
  <c r="D1184"/>
  <c r="C1184"/>
  <c r="B1184"/>
  <c r="D1183"/>
  <c r="D1182"/>
  <c r="D1181"/>
  <c r="D1180"/>
  <c r="D1179"/>
  <c r="D1178"/>
  <c r="D1177"/>
  <c r="D1176"/>
  <c r="D1175"/>
  <c r="D1174"/>
  <c r="D1173"/>
  <c r="D1172"/>
  <c r="D1171"/>
  <c r="D1170"/>
  <c r="C1170"/>
  <c r="B1170"/>
  <c r="D1169"/>
  <c r="D1168"/>
  <c r="D1167"/>
  <c r="D1166"/>
  <c r="D1165"/>
  <c r="D1164"/>
  <c r="D1163"/>
  <c r="D1162"/>
  <c r="D1161"/>
  <c r="D1160"/>
  <c r="D1159"/>
  <c r="D1158"/>
  <c r="D1157"/>
  <c r="D1156"/>
  <c r="C1155"/>
  <c r="B1155"/>
  <c r="D1155" s="1"/>
  <c r="C1154"/>
  <c r="D1153"/>
  <c r="D1152"/>
  <c r="D1151"/>
  <c r="C1150"/>
  <c r="C1134" s="1"/>
  <c r="B1150"/>
  <c r="D1149"/>
  <c r="D1148"/>
  <c r="D1147"/>
  <c r="C1146"/>
  <c r="D1146" s="1"/>
  <c r="B1146"/>
  <c r="D1145"/>
  <c r="D1144"/>
  <c r="D1143"/>
  <c r="D1142"/>
  <c r="D1141"/>
  <c r="D1140"/>
  <c r="D1139"/>
  <c r="D1138"/>
  <c r="D1137"/>
  <c r="D1136"/>
  <c r="C1135"/>
  <c r="B1135"/>
  <c r="D1135" s="1"/>
  <c r="D1133"/>
  <c r="D1132"/>
  <c r="D1131"/>
  <c r="D1130"/>
  <c r="D1129"/>
  <c r="D1128"/>
  <c r="D1127"/>
  <c r="D1126"/>
  <c r="D1125"/>
  <c r="D1124"/>
  <c r="D1123"/>
  <c r="D1122"/>
  <c r="D1121"/>
  <c r="D1120"/>
  <c r="D1119"/>
  <c r="C1118"/>
  <c r="D1118" s="1"/>
  <c r="B1118"/>
  <c r="D1117"/>
  <c r="D1116"/>
  <c r="D1115"/>
  <c r="D1114"/>
  <c r="D1113"/>
  <c r="D1112"/>
  <c r="D1111"/>
  <c r="D1110"/>
  <c r="D1109"/>
  <c r="D1108"/>
  <c r="D1107"/>
  <c r="D1106"/>
  <c r="D1105"/>
  <c r="D1104"/>
  <c r="D1103"/>
  <c r="D1102"/>
  <c r="D1101"/>
  <c r="D1100"/>
  <c r="D1099"/>
  <c r="D1098"/>
  <c r="D1097"/>
  <c r="D1096"/>
  <c r="D1095"/>
  <c r="D1094"/>
  <c r="D1093"/>
  <c r="D1092"/>
  <c r="D1091"/>
  <c r="C1091"/>
  <c r="B1091"/>
  <c r="C1090"/>
  <c r="D1090" s="1"/>
  <c r="B1090"/>
  <c r="D1089"/>
  <c r="D1088"/>
  <c r="D1087"/>
  <c r="D1086"/>
  <c r="D1085"/>
  <c r="D1084"/>
  <c r="D1083"/>
  <c r="D1082"/>
  <c r="D1081"/>
  <c r="C1080"/>
  <c r="D1080" s="1"/>
  <c r="B1080"/>
  <c r="D1079"/>
  <c r="D1078"/>
  <c r="D1077"/>
  <c r="D1076"/>
  <c r="D1075"/>
  <c r="D1074"/>
  <c r="D1073"/>
  <c r="C1073"/>
  <c r="B1073"/>
  <c r="D1072"/>
  <c r="D1071"/>
  <c r="D1070"/>
  <c r="D1069"/>
  <c r="D1068"/>
  <c r="D1067"/>
  <c r="D1066"/>
  <c r="C1066"/>
  <c r="B1066"/>
  <c r="D1065"/>
  <c r="C1065"/>
  <c r="B1065"/>
  <c r="D1064"/>
  <c r="D1063"/>
  <c r="D1062"/>
  <c r="C1062"/>
  <c r="B1062"/>
  <c r="D1061"/>
  <c r="D1060"/>
  <c r="D1059"/>
  <c r="D1058"/>
  <c r="D1057"/>
  <c r="D1056"/>
  <c r="C1056"/>
  <c r="B1056"/>
  <c r="D1055"/>
  <c r="D1054"/>
  <c r="D1053"/>
  <c r="D1052"/>
  <c r="D1051"/>
  <c r="D1050"/>
  <c r="D1049"/>
  <c r="D1048"/>
  <c r="D1047"/>
  <c r="D1046"/>
  <c r="C1046"/>
  <c r="B1046"/>
  <c r="D1045"/>
  <c r="C1045"/>
  <c r="B1045"/>
  <c r="D1044"/>
  <c r="D1043"/>
  <c r="D1042"/>
  <c r="D1041"/>
  <c r="D1040"/>
  <c r="D1039"/>
  <c r="C1039"/>
  <c r="B1039"/>
  <c r="D1038"/>
  <c r="D1037"/>
  <c r="D1036"/>
  <c r="D1035"/>
  <c r="D1034"/>
  <c r="D1033"/>
  <c r="D1032"/>
  <c r="C1032"/>
  <c r="B1032"/>
  <c r="D1031"/>
  <c r="D1030"/>
  <c r="D1029"/>
  <c r="D1028"/>
  <c r="D1027"/>
  <c r="D1026"/>
  <c r="C1025"/>
  <c r="B1025"/>
  <c r="D1025" s="1"/>
  <c r="D1024"/>
  <c r="D1023"/>
  <c r="D1022"/>
  <c r="D1021"/>
  <c r="D1020"/>
  <c r="D1019"/>
  <c r="D1018"/>
  <c r="D1017"/>
  <c r="D1016"/>
  <c r="D1015"/>
  <c r="D1014"/>
  <c r="D1013"/>
  <c r="D1012"/>
  <c r="C1011"/>
  <c r="B1011"/>
  <c r="D1011" s="1"/>
  <c r="D1010"/>
  <c r="D1009"/>
  <c r="D1008"/>
  <c r="D1007"/>
  <c r="D1006"/>
  <c r="C1006"/>
  <c r="B1006"/>
  <c r="D1005"/>
  <c r="D1004"/>
  <c r="D1003"/>
  <c r="D1002"/>
  <c r="D1001"/>
  <c r="D1000"/>
  <c r="D999"/>
  <c r="D998"/>
  <c r="D997"/>
  <c r="D996"/>
  <c r="D995"/>
  <c r="D994"/>
  <c r="D993"/>
  <c r="D992"/>
  <c r="D991"/>
  <c r="C990"/>
  <c r="D990" s="1"/>
  <c r="B990"/>
  <c r="D989"/>
  <c r="D988"/>
  <c r="D987"/>
  <c r="D986"/>
  <c r="D985"/>
  <c r="D984"/>
  <c r="D983"/>
  <c r="D982"/>
  <c r="D981"/>
  <c r="C980"/>
  <c r="D980" s="1"/>
  <c r="B980"/>
  <c r="B979"/>
  <c r="D978"/>
  <c r="D977"/>
  <c r="C976"/>
  <c r="D976" s="1"/>
  <c r="B976"/>
  <c r="D975"/>
  <c r="D974"/>
  <c r="D973"/>
  <c r="D972"/>
  <c r="C971"/>
  <c r="B971"/>
  <c r="D971" s="1"/>
  <c r="D970"/>
  <c r="D969"/>
  <c r="D968"/>
  <c r="D967"/>
  <c r="D966"/>
  <c r="D965"/>
  <c r="C964"/>
  <c r="D964" s="1"/>
  <c r="B964"/>
  <c r="D963"/>
  <c r="D962"/>
  <c r="D961"/>
  <c r="D960"/>
  <c r="C959"/>
  <c r="B959"/>
  <c r="D959" s="1"/>
  <c r="D958"/>
  <c r="D957"/>
  <c r="D956"/>
  <c r="D955"/>
  <c r="D954"/>
  <c r="D953"/>
  <c r="D952"/>
  <c r="D951"/>
  <c r="D950"/>
  <c r="C949"/>
  <c r="B949"/>
  <c r="D949" s="1"/>
  <c r="D948"/>
  <c r="D947"/>
  <c r="D946"/>
  <c r="D945"/>
  <c r="D944"/>
  <c r="D943"/>
  <c r="D942"/>
  <c r="D941"/>
  <c r="D940"/>
  <c r="C939"/>
  <c r="B939"/>
  <c r="D939" s="1"/>
  <c r="D938"/>
  <c r="D937"/>
  <c r="D936"/>
  <c r="D935"/>
  <c r="D934"/>
  <c r="D933"/>
  <c r="D932"/>
  <c r="D931"/>
  <c r="D930"/>
  <c r="D929"/>
  <c r="D928"/>
  <c r="D927"/>
  <c r="D926"/>
  <c r="D925"/>
  <c r="D924"/>
  <c r="D923"/>
  <c r="D922"/>
  <c r="D921"/>
  <c r="D920"/>
  <c r="D919"/>
  <c r="D918"/>
  <c r="D917"/>
  <c r="C916"/>
  <c r="D916" s="1"/>
  <c r="B916"/>
  <c r="B915"/>
  <c r="D914"/>
  <c r="D913"/>
  <c r="C912"/>
  <c r="D912" s="1"/>
  <c r="B912"/>
  <c r="D911"/>
  <c r="D910"/>
  <c r="D909"/>
  <c r="C909"/>
  <c r="B909"/>
  <c r="D908"/>
  <c r="D907"/>
  <c r="D906"/>
  <c r="D905"/>
  <c r="D904"/>
  <c r="D903"/>
  <c r="D902"/>
  <c r="C902"/>
  <c r="B902"/>
  <c r="D901"/>
  <c r="D900"/>
  <c r="D899"/>
  <c r="D898"/>
  <c r="D897"/>
  <c r="D896"/>
  <c r="C895"/>
  <c r="B895"/>
  <c r="D895" s="1"/>
  <c r="D894"/>
  <c r="D893"/>
  <c r="D892"/>
  <c r="D891"/>
  <c r="D890"/>
  <c r="D889"/>
  <c r="D888"/>
  <c r="D887"/>
  <c r="D886"/>
  <c r="D885"/>
  <c r="C884"/>
  <c r="D884" s="1"/>
  <c r="B884"/>
  <c r="D883"/>
  <c r="D882"/>
  <c r="D881"/>
  <c r="D880"/>
  <c r="D879"/>
  <c r="D878"/>
  <c r="D877"/>
  <c r="D876"/>
  <c r="D875"/>
  <c r="D874"/>
  <c r="D873"/>
  <c r="D872"/>
  <c r="D871"/>
  <c r="D870"/>
  <c r="D869"/>
  <c r="D868"/>
  <c r="D867"/>
  <c r="D866"/>
  <c r="D865"/>
  <c r="D864"/>
  <c r="D863"/>
  <c r="D862"/>
  <c r="D861"/>
  <c r="D860"/>
  <c r="D859"/>
  <c r="D858"/>
  <c r="D857"/>
  <c r="D856"/>
  <c r="C856"/>
  <c r="B856"/>
  <c r="D855"/>
  <c r="D854"/>
  <c r="D853"/>
  <c r="D852"/>
  <c r="D851"/>
  <c r="D850"/>
  <c r="D849"/>
  <c r="D848"/>
  <c r="D847"/>
  <c r="D846"/>
  <c r="D845"/>
  <c r="D844"/>
  <c r="D843"/>
  <c r="D842"/>
  <c r="D841"/>
  <c r="D840"/>
  <c r="D839"/>
  <c r="D838"/>
  <c r="D837"/>
  <c r="D836"/>
  <c r="D835"/>
  <c r="D834"/>
  <c r="D833"/>
  <c r="D832"/>
  <c r="D831"/>
  <c r="C831"/>
  <c r="B831"/>
  <c r="D830"/>
  <c r="D829"/>
  <c r="D828"/>
  <c r="D827"/>
  <c r="D826"/>
  <c r="D825"/>
  <c r="D824"/>
  <c r="D823"/>
  <c r="D822"/>
  <c r="D821"/>
  <c r="D820"/>
  <c r="D819"/>
  <c r="D818"/>
  <c r="D817"/>
  <c r="D816"/>
  <c r="D815"/>
  <c r="D814"/>
  <c r="D813"/>
  <c r="D812"/>
  <c r="D811"/>
  <c r="D810"/>
  <c r="D809"/>
  <c r="D808"/>
  <c r="D807"/>
  <c r="D806"/>
  <c r="D805"/>
  <c r="C805"/>
  <c r="B805"/>
  <c r="C804"/>
  <c r="D804" s="1"/>
  <c r="B804"/>
  <c r="D803"/>
  <c r="D802"/>
  <c r="D801"/>
  <c r="D800"/>
  <c r="D799"/>
  <c r="C798"/>
  <c r="C785" s="1"/>
  <c r="D785" s="1"/>
  <c r="B798"/>
  <c r="D797"/>
  <c r="D796"/>
  <c r="D795"/>
  <c r="D794"/>
  <c r="D793"/>
  <c r="D792"/>
  <c r="D791"/>
  <c r="D790"/>
  <c r="D789"/>
  <c r="D788"/>
  <c r="D787"/>
  <c r="D786"/>
  <c r="C786"/>
  <c r="B786"/>
  <c r="B785"/>
  <c r="D784"/>
  <c r="D783"/>
  <c r="D782"/>
  <c r="D781"/>
  <c r="D780"/>
  <c r="D779"/>
  <c r="D778"/>
  <c r="D777"/>
  <c r="D776"/>
  <c r="D775"/>
  <c r="D774"/>
  <c r="D773"/>
  <c r="D772"/>
  <c r="D771"/>
  <c r="D770"/>
  <c r="C769"/>
  <c r="B769"/>
  <c r="D769" s="1"/>
  <c r="D768"/>
  <c r="D767"/>
  <c r="D766"/>
  <c r="D765"/>
  <c r="D764"/>
  <c r="D763"/>
  <c r="D762"/>
  <c r="D761"/>
  <c r="C761"/>
  <c r="B761"/>
  <c r="D760"/>
  <c r="D759"/>
  <c r="D758"/>
  <c r="D757"/>
  <c r="C756"/>
  <c r="D756" s="1"/>
  <c r="B756"/>
  <c r="D755"/>
  <c r="D754"/>
  <c r="D753"/>
  <c r="C753"/>
  <c r="B753"/>
  <c r="D752"/>
  <c r="D751"/>
  <c r="D750"/>
  <c r="D749"/>
  <c r="D748"/>
  <c r="D747"/>
  <c r="C747"/>
  <c r="B747"/>
  <c r="D746"/>
  <c r="D745"/>
  <c r="D744"/>
  <c r="D743"/>
  <c r="D742"/>
  <c r="D741"/>
  <c r="D740"/>
  <c r="C740"/>
  <c r="B740"/>
  <c r="D739"/>
  <c r="D738"/>
  <c r="D737"/>
  <c r="D736"/>
  <c r="D735"/>
  <c r="C735"/>
  <c r="B735"/>
  <c r="D734"/>
  <c r="D733"/>
  <c r="D732"/>
  <c r="D731"/>
  <c r="D730"/>
  <c r="D729"/>
  <c r="D728"/>
  <c r="C727"/>
  <c r="B727"/>
  <c r="D727" s="1"/>
  <c r="D726"/>
  <c r="D725"/>
  <c r="D724"/>
  <c r="D723"/>
  <c r="C723"/>
  <c r="B723"/>
  <c r="D722"/>
  <c r="D721"/>
  <c r="D720"/>
  <c r="D719"/>
  <c r="D718"/>
  <c r="D717"/>
  <c r="D716"/>
  <c r="D715"/>
  <c r="D714"/>
  <c r="D713"/>
  <c r="C713"/>
  <c r="B713"/>
  <c r="C712"/>
  <c r="D712" s="1"/>
  <c r="B712"/>
  <c r="D711"/>
  <c r="C710"/>
  <c r="D710" s="1"/>
  <c r="B710"/>
  <c r="D709"/>
  <c r="C708"/>
  <c r="D708" s="1"/>
  <c r="B708"/>
  <c r="D707"/>
  <c r="D706"/>
  <c r="D705"/>
  <c r="D704"/>
  <c r="D703"/>
  <c r="D702"/>
  <c r="D701"/>
  <c r="D700"/>
  <c r="C699"/>
  <c r="B699"/>
  <c r="D699" s="1"/>
  <c r="D698"/>
  <c r="D697"/>
  <c r="C696"/>
  <c r="D696" s="1"/>
  <c r="B696"/>
  <c r="D695"/>
  <c r="D694"/>
  <c r="D693"/>
  <c r="D692"/>
  <c r="C692"/>
  <c r="B692"/>
  <c r="D691"/>
  <c r="D690"/>
  <c r="D689"/>
  <c r="C688"/>
  <c r="D688" s="1"/>
  <c r="B688"/>
  <c r="D687"/>
  <c r="D686"/>
  <c r="D685"/>
  <c r="D684"/>
  <c r="C683"/>
  <c r="B683"/>
  <c r="D683" s="1"/>
  <c r="D682"/>
  <c r="D681"/>
  <c r="D680"/>
  <c r="D679"/>
  <c r="C679"/>
  <c r="B679"/>
  <c r="D678"/>
  <c r="D677"/>
  <c r="D676"/>
  <c r="C676"/>
  <c r="B676"/>
  <c r="D675"/>
  <c r="D674"/>
  <c r="D673"/>
  <c r="D672"/>
  <c r="D671"/>
  <c r="D670"/>
  <c r="D669"/>
  <c r="D668"/>
  <c r="D667"/>
  <c r="D666"/>
  <c r="D665"/>
  <c r="C664"/>
  <c r="D664" s="1"/>
  <c r="B664"/>
  <c r="D663"/>
  <c r="D662"/>
  <c r="D661"/>
  <c r="D660"/>
  <c r="C660"/>
  <c r="B660"/>
  <c r="D659"/>
  <c r="D658"/>
  <c r="D657"/>
  <c r="D656"/>
  <c r="D655"/>
  <c r="D654"/>
  <c r="D653"/>
  <c r="D652"/>
  <c r="D651"/>
  <c r="D650"/>
  <c r="D649"/>
  <c r="D648"/>
  <c r="D647"/>
  <c r="D646"/>
  <c r="C646"/>
  <c r="B646"/>
  <c r="D645"/>
  <c r="D644"/>
  <c r="D643"/>
  <c r="D642"/>
  <c r="D641"/>
  <c r="C641"/>
  <c r="B641"/>
  <c r="C640"/>
  <c r="D640" s="1"/>
  <c r="B640"/>
  <c r="D639"/>
  <c r="D638"/>
  <c r="D637"/>
  <c r="D636"/>
  <c r="C636"/>
  <c r="B636"/>
  <c r="D635"/>
  <c r="D634"/>
  <c r="D633"/>
  <c r="D632"/>
  <c r="D631"/>
  <c r="D630"/>
  <c r="D629"/>
  <c r="C628"/>
  <c r="D628" s="1"/>
  <c r="B628"/>
  <c r="D627"/>
  <c r="D626"/>
  <c r="D625"/>
  <c r="D624"/>
  <c r="C623"/>
  <c r="B623"/>
  <c r="D623" s="1"/>
  <c r="D622"/>
  <c r="D621"/>
  <c r="D620"/>
  <c r="D619"/>
  <c r="C619"/>
  <c r="B619"/>
  <c r="D618"/>
  <c r="D617"/>
  <c r="D616"/>
  <c r="C616"/>
  <c r="B616"/>
  <c r="D615"/>
  <c r="D614"/>
  <c r="C613"/>
  <c r="B613"/>
  <c r="D613" s="1"/>
  <c r="D612"/>
  <c r="D611"/>
  <c r="C610"/>
  <c r="D610" s="1"/>
  <c r="B610"/>
  <c r="D609"/>
  <c r="D608"/>
  <c r="D607"/>
  <c r="C607"/>
  <c r="B607"/>
  <c r="D606"/>
  <c r="D605"/>
  <c r="D604"/>
  <c r="C604"/>
  <c r="B604"/>
  <c r="D603"/>
  <c r="D602"/>
  <c r="D601"/>
  <c r="D600"/>
  <c r="D599"/>
  <c r="C599"/>
  <c r="B599"/>
  <c r="D598"/>
  <c r="D597"/>
  <c r="D596"/>
  <c r="D595"/>
  <c r="D594"/>
  <c r="D593"/>
  <c r="D592"/>
  <c r="D591"/>
  <c r="C590"/>
  <c r="D590" s="1"/>
  <c r="B590"/>
  <c r="D589"/>
  <c r="D588"/>
  <c r="D587"/>
  <c r="D586"/>
  <c r="D585"/>
  <c r="D584"/>
  <c r="D583"/>
  <c r="D582"/>
  <c r="C582"/>
  <c r="B582"/>
  <c r="D581"/>
  <c r="D580"/>
  <c r="D579"/>
  <c r="D578"/>
  <c r="D577"/>
  <c r="D576"/>
  <c r="C575"/>
  <c r="B575"/>
  <c r="D575" s="1"/>
  <c r="D574"/>
  <c r="D573"/>
  <c r="D572"/>
  <c r="D571"/>
  <c r="D570"/>
  <c r="D569"/>
  <c r="D568"/>
  <c r="D567"/>
  <c r="C567"/>
  <c r="B567"/>
  <c r="D566"/>
  <c r="D565"/>
  <c r="D564"/>
  <c r="D563"/>
  <c r="D562"/>
  <c r="D561"/>
  <c r="D560"/>
  <c r="D559"/>
  <c r="D558"/>
  <c r="D557"/>
  <c r="C557"/>
  <c r="B557"/>
  <c r="D556"/>
  <c r="D555"/>
  <c r="D554"/>
  <c r="C553"/>
  <c r="B553"/>
  <c r="D553" s="1"/>
  <c r="D552"/>
  <c r="D551"/>
  <c r="D550"/>
  <c r="D549"/>
  <c r="D548"/>
  <c r="D547"/>
  <c r="D546"/>
  <c r="D545"/>
  <c r="C545"/>
  <c r="B545"/>
  <c r="D544"/>
  <c r="D543"/>
  <c r="C543"/>
  <c r="C520" s="1"/>
  <c r="B543"/>
  <c r="D542"/>
  <c r="D541"/>
  <c r="D540"/>
  <c r="D539"/>
  <c r="D538"/>
  <c r="D537"/>
  <c r="D536"/>
  <c r="C535"/>
  <c r="B535"/>
  <c r="D535" s="1"/>
  <c r="D534"/>
  <c r="D533"/>
  <c r="D532"/>
  <c r="D531"/>
  <c r="D530"/>
  <c r="D529"/>
  <c r="D528"/>
  <c r="D527"/>
  <c r="D526"/>
  <c r="D525"/>
  <c r="D524"/>
  <c r="D523"/>
  <c r="D522"/>
  <c r="C521"/>
  <c r="B521"/>
  <c r="D521" s="1"/>
  <c r="D519"/>
  <c r="D518"/>
  <c r="D517"/>
  <c r="C516"/>
  <c r="D516" s="1"/>
  <c r="B516"/>
  <c r="D515"/>
  <c r="D514"/>
  <c r="D513"/>
  <c r="D512"/>
  <c r="D511"/>
  <c r="D510"/>
  <c r="D509"/>
  <c r="D508"/>
  <c r="C508"/>
  <c r="B508"/>
  <c r="D507"/>
  <c r="D506"/>
  <c r="D505"/>
  <c r="D504"/>
  <c r="D503"/>
  <c r="D502"/>
  <c r="D501"/>
  <c r="D500"/>
  <c r="D499"/>
  <c r="C499"/>
  <c r="B499"/>
  <c r="D498"/>
  <c r="D497"/>
  <c r="D496"/>
  <c r="D495"/>
  <c r="D494"/>
  <c r="D493"/>
  <c r="D492"/>
  <c r="D491"/>
  <c r="D490"/>
  <c r="D489"/>
  <c r="D488"/>
  <c r="C488"/>
  <c r="B488"/>
  <c r="D487"/>
  <c r="D486"/>
  <c r="D485"/>
  <c r="D484"/>
  <c r="D483"/>
  <c r="D482"/>
  <c r="D481"/>
  <c r="C480"/>
  <c r="D480" s="1"/>
  <c r="B480"/>
  <c r="B463" s="1"/>
  <c r="D463" s="1"/>
  <c r="D479"/>
  <c r="D478"/>
  <c r="D477"/>
  <c r="D476"/>
  <c r="D475"/>
  <c r="D474"/>
  <c r="D473"/>
  <c r="D472"/>
  <c r="D471"/>
  <c r="D470"/>
  <c r="D469"/>
  <c r="D468"/>
  <c r="D467"/>
  <c r="D466"/>
  <c r="D465"/>
  <c r="D464"/>
  <c r="C464"/>
  <c r="B464"/>
  <c r="C463"/>
  <c r="D462"/>
  <c r="D461"/>
  <c r="D460"/>
  <c r="D459"/>
  <c r="C458"/>
  <c r="D458" s="1"/>
  <c r="B458"/>
  <c r="D457"/>
  <c r="D456"/>
  <c r="D455"/>
  <c r="D454"/>
  <c r="C454"/>
  <c r="B454"/>
  <c r="D453"/>
  <c r="D452"/>
  <c r="D451"/>
  <c r="C450"/>
  <c r="D450" s="1"/>
  <c r="B450"/>
  <c r="D449"/>
  <c r="D448"/>
  <c r="D447"/>
  <c r="D446"/>
  <c r="D445"/>
  <c r="D444"/>
  <c r="D443"/>
  <c r="C443"/>
  <c r="B443"/>
  <c r="D442"/>
  <c r="D441"/>
  <c r="D440"/>
  <c r="D439"/>
  <c r="C438"/>
  <c r="D438" s="1"/>
  <c r="B438"/>
  <c r="D437"/>
  <c r="D436"/>
  <c r="D435"/>
  <c r="D434"/>
  <c r="C433"/>
  <c r="B433"/>
  <c r="D433" s="1"/>
  <c r="D432"/>
  <c r="D431"/>
  <c r="D430"/>
  <c r="D429"/>
  <c r="C429"/>
  <c r="B429"/>
  <c r="D428"/>
  <c r="D427"/>
  <c r="D426"/>
  <c r="D425"/>
  <c r="D424"/>
  <c r="D423"/>
  <c r="C423"/>
  <c r="B423"/>
  <c r="D422"/>
  <c r="D421"/>
  <c r="D420"/>
  <c r="D419"/>
  <c r="D418"/>
  <c r="D417"/>
  <c r="D416"/>
  <c r="C415"/>
  <c r="B415"/>
  <c r="D415" s="1"/>
  <c r="D414"/>
  <c r="D413"/>
  <c r="D412"/>
  <c r="D411"/>
  <c r="D410"/>
  <c r="C410"/>
  <c r="B410"/>
  <c r="C409"/>
  <c r="D408"/>
  <c r="D407"/>
  <c r="D406"/>
  <c r="D405"/>
  <c r="D404"/>
  <c r="D403"/>
  <c r="D402"/>
  <c r="C401"/>
  <c r="B401"/>
  <c r="D401" s="1"/>
  <c r="D400"/>
  <c r="D399"/>
  <c r="D398"/>
  <c r="D397"/>
  <c r="D396"/>
  <c r="C395"/>
  <c r="B395"/>
  <c r="D395" s="1"/>
  <c r="D394"/>
  <c r="D393"/>
  <c r="D392"/>
  <c r="D391"/>
  <c r="C391"/>
  <c r="B391"/>
  <c r="D390"/>
  <c r="D389"/>
  <c r="D388"/>
  <c r="C387"/>
  <c r="B387"/>
  <c r="D387" s="1"/>
  <c r="D386"/>
  <c r="D385"/>
  <c r="D384"/>
  <c r="D383"/>
  <c r="C383"/>
  <c r="B383"/>
  <c r="D382"/>
  <c r="D381"/>
  <c r="D380"/>
  <c r="D379"/>
  <c r="D378"/>
  <c r="D377"/>
  <c r="C377"/>
  <c r="B377"/>
  <c r="D376"/>
  <c r="D375"/>
  <c r="D374"/>
  <c r="D373"/>
  <c r="D372"/>
  <c r="D371"/>
  <c r="C371"/>
  <c r="B371"/>
  <c r="D370"/>
  <c r="D369"/>
  <c r="D368"/>
  <c r="D367"/>
  <c r="D366"/>
  <c r="D365"/>
  <c r="D364"/>
  <c r="D363"/>
  <c r="C362"/>
  <c r="C356" s="1"/>
  <c r="B362"/>
  <c r="D361"/>
  <c r="D360"/>
  <c r="D359"/>
  <c r="D358"/>
  <c r="C357"/>
  <c r="B357"/>
  <c r="D357" s="1"/>
  <c r="D355"/>
  <c r="D354"/>
  <c r="C354"/>
  <c r="B354"/>
  <c r="D353"/>
  <c r="D352"/>
  <c r="D351"/>
  <c r="D350"/>
  <c r="D349"/>
  <c r="D348"/>
  <c r="C348"/>
  <c r="B348"/>
  <c r="D347"/>
  <c r="D346"/>
  <c r="D345"/>
  <c r="D344"/>
  <c r="D343"/>
  <c r="D342"/>
  <c r="D341"/>
  <c r="C340"/>
  <c r="D340" s="1"/>
  <c r="B340"/>
  <c r="D339"/>
  <c r="D338"/>
  <c r="D337"/>
  <c r="D336"/>
  <c r="D335"/>
  <c r="D334"/>
  <c r="D333"/>
  <c r="D332"/>
  <c r="D331"/>
  <c r="C330"/>
  <c r="D330" s="1"/>
  <c r="B330"/>
  <c r="D329"/>
  <c r="D328"/>
  <c r="D327"/>
  <c r="D326"/>
  <c r="D325"/>
  <c r="D324"/>
  <c r="D323"/>
  <c r="D322"/>
  <c r="D321"/>
  <c r="C320"/>
  <c r="D320" s="1"/>
  <c r="B320"/>
  <c r="D319"/>
  <c r="D318"/>
  <c r="D317"/>
  <c r="D316"/>
  <c r="D315"/>
  <c r="D314"/>
  <c r="D313"/>
  <c r="D312"/>
  <c r="D311"/>
  <c r="D310"/>
  <c r="D309"/>
  <c r="D308"/>
  <c r="D307"/>
  <c r="D306"/>
  <c r="D305"/>
  <c r="D304"/>
  <c r="C304"/>
  <c r="B304"/>
  <c r="D303"/>
  <c r="D302"/>
  <c r="D301"/>
  <c r="D300"/>
  <c r="D299"/>
  <c r="D298"/>
  <c r="D297"/>
  <c r="D296"/>
  <c r="D295"/>
  <c r="C295"/>
  <c r="B295"/>
  <c r="D294"/>
  <c r="D293"/>
  <c r="D292"/>
  <c r="D291"/>
  <c r="D290"/>
  <c r="D289"/>
  <c r="D288"/>
  <c r="C287"/>
  <c r="B287"/>
  <c r="D287" s="1"/>
  <c r="D286"/>
  <c r="D285"/>
  <c r="D284"/>
  <c r="D283"/>
  <c r="D282"/>
  <c r="D281"/>
  <c r="C280"/>
  <c r="D280" s="1"/>
  <c r="B280"/>
  <c r="B265" s="1"/>
  <c r="D265" s="1"/>
  <c r="D279"/>
  <c r="D278"/>
  <c r="D277"/>
  <c r="D276"/>
  <c r="D275"/>
  <c r="D274"/>
  <c r="D273"/>
  <c r="D272"/>
  <c r="D271"/>
  <c r="D270"/>
  <c r="D269"/>
  <c r="C269"/>
  <c r="B269"/>
  <c r="D268"/>
  <c r="D267"/>
  <c r="D266"/>
  <c r="C266"/>
  <c r="B266"/>
  <c r="C265"/>
  <c r="D264"/>
  <c r="D263"/>
  <c r="D262"/>
  <c r="D261"/>
  <c r="D260"/>
  <c r="D259"/>
  <c r="D258"/>
  <c r="D257"/>
  <c r="D256"/>
  <c r="D255"/>
  <c r="D254"/>
  <c r="C254"/>
  <c r="B254"/>
  <c r="C253"/>
  <c r="D253" s="1"/>
  <c r="B253"/>
  <c r="D252"/>
  <c r="D251"/>
  <c r="D250"/>
  <c r="C250"/>
  <c r="B250"/>
  <c r="D249"/>
  <c r="D248"/>
  <c r="C247"/>
  <c r="B247"/>
  <c r="D247" s="1"/>
  <c r="D246"/>
  <c r="D245"/>
  <c r="D244"/>
  <c r="D243"/>
  <c r="D242"/>
  <c r="D241"/>
  <c r="D240"/>
  <c r="D239"/>
  <c r="D238"/>
  <c r="D237"/>
  <c r="D236"/>
  <c r="D235"/>
  <c r="D234"/>
  <c r="D233"/>
  <c r="C232"/>
  <c r="D232" s="1"/>
  <c r="B232"/>
  <c r="D231"/>
  <c r="D230"/>
  <c r="D229"/>
  <c r="D228"/>
  <c r="D227"/>
  <c r="D226"/>
  <c r="D225"/>
  <c r="C225"/>
  <c r="B225"/>
  <c r="D224"/>
  <c r="D223"/>
  <c r="D222"/>
  <c r="D221"/>
  <c r="D220"/>
  <c r="D219"/>
  <c r="C219"/>
  <c r="B219"/>
  <c r="D218"/>
  <c r="D217"/>
  <c r="D216"/>
  <c r="D215"/>
  <c r="D214"/>
  <c r="D213"/>
  <c r="C213"/>
  <c r="B213"/>
  <c r="D212"/>
  <c r="D211"/>
  <c r="D210"/>
  <c r="D209"/>
  <c r="D208"/>
  <c r="D207"/>
  <c r="D206"/>
  <c r="C205"/>
  <c r="B205"/>
  <c r="D205" s="1"/>
  <c r="D204"/>
  <c r="D203"/>
  <c r="D202"/>
  <c r="D201"/>
  <c r="D200"/>
  <c r="D199"/>
  <c r="C198"/>
  <c r="D198" s="1"/>
  <c r="B198"/>
  <c r="D197"/>
  <c r="D196"/>
  <c r="D195"/>
  <c r="D194"/>
  <c r="D193"/>
  <c r="D192"/>
  <c r="D191"/>
  <c r="C191"/>
  <c r="B191"/>
  <c r="D190"/>
  <c r="D189"/>
  <c r="D188"/>
  <c r="D187"/>
  <c r="D186"/>
  <c r="D185"/>
  <c r="D184"/>
  <c r="C184"/>
  <c r="B184"/>
  <c r="D183"/>
  <c r="D182"/>
  <c r="D181"/>
  <c r="D180"/>
  <c r="D179"/>
  <c r="D178"/>
  <c r="C177"/>
  <c r="B177"/>
  <c r="D177" s="1"/>
  <c r="D176"/>
  <c r="D175"/>
  <c r="D174"/>
  <c r="D173"/>
  <c r="D172"/>
  <c r="D171"/>
  <c r="C170"/>
  <c r="D170" s="1"/>
  <c r="B170"/>
  <c r="D169"/>
  <c r="D168"/>
  <c r="D167"/>
  <c r="D166"/>
  <c r="D165"/>
  <c r="C164"/>
  <c r="D164" s="1"/>
  <c r="B164"/>
  <c r="D163"/>
  <c r="D162"/>
  <c r="D161"/>
  <c r="D160"/>
  <c r="D159"/>
  <c r="D158"/>
  <c r="D157"/>
  <c r="D156"/>
  <c r="C156"/>
  <c r="B156"/>
  <c r="D155"/>
  <c r="D154"/>
  <c r="D153"/>
  <c r="D152"/>
  <c r="D151"/>
  <c r="D150"/>
  <c r="C149"/>
  <c r="B149"/>
  <c r="D149" s="1"/>
  <c r="D148"/>
  <c r="D147"/>
  <c r="D146"/>
  <c r="D145"/>
  <c r="D144"/>
  <c r="D143"/>
  <c r="D142"/>
  <c r="D141"/>
  <c r="D140"/>
  <c r="D139"/>
  <c r="D138"/>
  <c r="D137"/>
  <c r="D136"/>
  <c r="C136"/>
  <c r="B136"/>
  <c r="D135"/>
  <c r="D134"/>
  <c r="D133"/>
  <c r="D132"/>
  <c r="D131"/>
  <c r="D130"/>
  <c r="D129"/>
  <c r="D128"/>
  <c r="D127"/>
  <c r="D126"/>
  <c r="C125"/>
  <c r="B125"/>
  <c r="D125" s="1"/>
  <c r="D124"/>
  <c r="D123"/>
  <c r="D122"/>
  <c r="D121"/>
  <c r="D120"/>
  <c r="D119"/>
  <c r="D118"/>
  <c r="D117"/>
  <c r="D116"/>
  <c r="C116"/>
  <c r="B116"/>
  <c r="D115"/>
  <c r="D114"/>
  <c r="D113"/>
  <c r="D112"/>
  <c r="D111"/>
  <c r="D110"/>
  <c r="D109"/>
  <c r="D108"/>
  <c r="D107"/>
  <c r="D106"/>
  <c r="C106"/>
  <c r="B106"/>
  <c r="D105"/>
  <c r="D104"/>
  <c r="D103"/>
  <c r="D102"/>
  <c r="D101"/>
  <c r="D100"/>
  <c r="D99"/>
  <c r="D98"/>
  <c r="D97"/>
  <c r="D96"/>
  <c r="D95"/>
  <c r="D94"/>
  <c r="D93"/>
  <c r="C93"/>
  <c r="B93"/>
  <c r="D92"/>
  <c r="D91"/>
  <c r="D90"/>
  <c r="D89"/>
  <c r="D88"/>
  <c r="D87"/>
  <c r="D86"/>
  <c r="D85"/>
  <c r="C84"/>
  <c r="D84" s="1"/>
  <c r="B84"/>
  <c r="D83"/>
  <c r="D82"/>
  <c r="D81"/>
  <c r="D80"/>
  <c r="D79"/>
  <c r="D78"/>
  <c r="D77"/>
  <c r="D76"/>
  <c r="D75"/>
  <c r="D74"/>
  <c r="D73"/>
  <c r="D72"/>
  <c r="C72"/>
  <c r="B72"/>
  <c r="D71"/>
  <c r="D70"/>
  <c r="D69"/>
  <c r="D68"/>
  <c r="D67"/>
  <c r="D66"/>
  <c r="D65"/>
  <c r="D64"/>
  <c r="D63"/>
  <c r="D62"/>
  <c r="C61"/>
  <c r="B61"/>
  <c r="D61" s="1"/>
  <c r="D60"/>
  <c r="D59"/>
  <c r="D58"/>
  <c r="D57"/>
  <c r="D56"/>
  <c r="D55"/>
  <c r="D54"/>
  <c r="D53"/>
  <c r="D52"/>
  <c r="D51"/>
  <c r="C50"/>
  <c r="D50" s="1"/>
  <c r="B50"/>
  <c r="D49"/>
  <c r="D48"/>
  <c r="D47"/>
  <c r="D46"/>
  <c r="D45"/>
  <c r="D44"/>
  <c r="D43"/>
  <c r="D42"/>
  <c r="D41"/>
  <c r="D40"/>
  <c r="D39"/>
  <c r="D38"/>
  <c r="C38"/>
  <c r="B38"/>
  <c r="D37"/>
  <c r="D36"/>
  <c r="D35"/>
  <c r="D34"/>
  <c r="D33"/>
  <c r="D32"/>
  <c r="D31"/>
  <c r="D30"/>
  <c r="D29"/>
  <c r="D28"/>
  <c r="C27"/>
  <c r="B27"/>
  <c r="D27" s="1"/>
  <c r="D26"/>
  <c r="D25"/>
  <c r="D24"/>
  <c r="D23"/>
  <c r="D22"/>
  <c r="D21"/>
  <c r="D20"/>
  <c r="D19"/>
  <c r="D18"/>
  <c r="C18"/>
  <c r="B18"/>
  <c r="D17"/>
  <c r="D16"/>
  <c r="D15"/>
  <c r="D14"/>
  <c r="D13"/>
  <c r="D12"/>
  <c r="D11"/>
  <c r="D10"/>
  <c r="D9"/>
  <c r="D8"/>
  <c r="D7"/>
  <c r="C6"/>
  <c r="D6" s="1"/>
  <c r="B6"/>
  <c r="B5"/>
  <c r="B33" i="1"/>
  <c r="D30"/>
  <c r="D29"/>
  <c r="D28"/>
  <c r="D27"/>
  <c r="D26"/>
  <c r="D25"/>
  <c r="D24"/>
  <c r="D23"/>
  <c r="D22"/>
  <c r="C22"/>
  <c r="B22"/>
  <c r="D21"/>
  <c r="D20"/>
  <c r="D19"/>
  <c r="D18"/>
  <c r="D17"/>
  <c r="D16"/>
  <c r="D15"/>
  <c r="D14"/>
  <c r="D13"/>
  <c r="D12"/>
  <c r="D11"/>
  <c r="D10"/>
  <c r="D9"/>
  <c r="D8"/>
  <c r="D7"/>
  <c r="D6"/>
  <c r="D5"/>
  <c r="C5"/>
  <c r="C33" s="1"/>
  <c r="D33" s="1"/>
  <c r="B5"/>
  <c r="B56" i="13" l="1"/>
  <c r="D56"/>
  <c r="H62" i="11"/>
  <c r="G73"/>
  <c r="H73" s="1"/>
  <c r="F73"/>
  <c r="B63"/>
  <c r="B73" s="1"/>
  <c r="D73" s="1"/>
  <c r="G63"/>
  <c r="H63" s="1"/>
  <c r="E86" i="7"/>
  <c r="C6"/>
  <c r="C86" s="1"/>
  <c r="B222" i="4"/>
  <c r="C222"/>
  <c r="D356" i="2"/>
  <c r="D1154"/>
  <c r="C5"/>
  <c r="B356"/>
  <c r="D362"/>
  <c r="B520"/>
  <c r="D520" s="1"/>
  <c r="D798"/>
  <c r="C915"/>
  <c r="D915" s="1"/>
  <c r="C979"/>
  <c r="D979" s="1"/>
  <c r="B1134"/>
  <c r="D1134" s="1"/>
  <c r="D1150"/>
  <c r="B1154"/>
  <c r="D1220"/>
  <c r="C1265"/>
  <c r="D1265" s="1"/>
  <c r="B409"/>
  <c r="D409" s="1"/>
  <c r="B1207"/>
  <c r="D1207" s="1"/>
  <c r="D63" i="11" l="1"/>
  <c r="C1278" i="2"/>
  <c r="D5"/>
  <c r="B1278"/>
  <c r="D1278" l="1"/>
</calcChain>
</file>

<file path=xl/sharedStrings.xml><?xml version="1.0" encoding="utf-8"?>
<sst xmlns="http://schemas.openxmlformats.org/spreadsheetml/2006/main" count="2710" uniqueCount="1822">
  <si>
    <t>表一</t>
  </si>
  <si>
    <t>2020年一般公共预算收入表</t>
  </si>
  <si>
    <t>单位：万元</t>
  </si>
  <si>
    <r>
      <t>项</t>
    </r>
    <r>
      <rPr>
        <b/>
        <sz val="12"/>
        <rFont val="宋体"/>
        <family val="3"/>
        <charset val="134"/>
      </rPr>
      <t>目</t>
    </r>
  </si>
  <si>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</si>
  <si>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</si>
  <si>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</si>
  <si>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</si>
  <si>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</si>
  <si>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</si>
  <si>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</si>
  <si>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</si>
  <si>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</si>
  <si>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</si>
  <si>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</si>
  <si>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</si>
  <si>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</si>
  <si>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</si>
  <si>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</si>
  <si>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</si>
  <si>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</si>
  <si>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</si>
  <si>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phoneticPr fontId="8" type="noConversion"/>
  </si>
  <si>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</si>
  <si>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</si>
  <si>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</si>
  <si>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</si>
  <si>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</si>
  <si>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</si>
  <si>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</si>
  <si>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</si>
  <si>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</si>
  <si>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</si>
  <si>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phoneticPr fontId="8" type="noConversion"/>
  </si>
  <si>
    <t>收入合计</t>
  </si>
  <si>
    <t xml:space="preserve"> </t>
  </si>
  <si>
    <t>表二</t>
    <phoneticPr fontId="8" type="noConversion"/>
  </si>
  <si>
    <t>2020年一般公共预算支出表</t>
  </si>
  <si>
    <t>项目</t>
  </si>
  <si>
    <t>备注</t>
  </si>
  <si>
    <t>一、一般公共服务</t>
  </si>
  <si>
    <t xml:space="preserve">    人大事务</t>
  </si>
  <si>
    <t xml:space="preserve">      行政运行</t>
    <phoneticPr fontId="8" type="noConversion"/>
  </si>
  <si>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</si>
  <si>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</si>
  <si>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</si>
  <si>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</si>
  <si>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</si>
  <si>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</si>
  <si>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</si>
  <si>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</si>
  <si>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</si>
  <si>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</si>
  <si>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</si>
  <si>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行政运行</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</si>
  <si>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</si>
  <si>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</si>
  <si>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</si>
  <si>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</si>
  <si>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</si>
  <si>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</si>
  <si>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</si>
  <si>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</si>
  <si>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</si>
  <si>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</si>
  <si>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</si>
  <si>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</si>
  <si>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</si>
  <si>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</si>
  <si>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</si>
  <si>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</si>
  <si>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</si>
  <si>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</si>
  <si>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</si>
  <si>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</si>
  <si>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</si>
  <si>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</si>
  <si>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</si>
  <si>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</si>
  <si>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</si>
  <si>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</si>
  <si>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</si>
  <si>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</si>
  <si>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</si>
  <si>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</si>
  <si>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</si>
  <si>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</si>
  <si>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</si>
  <si>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</si>
  <si>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</si>
  <si>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phoneticPr fontId="8" type="noConversion"/>
  </si>
  <si>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</si>
  <si>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</si>
  <si>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</si>
  <si>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</si>
  <si>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</si>
  <si>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</si>
  <si>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</si>
  <si>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</si>
  <si>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</si>
  <si>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</si>
  <si>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phoneticPr fontId="8" type="noConversion"/>
  </si>
  <si>
    <t xml:space="preserve">      海关关务</t>
    <phoneticPr fontId="8" type="noConversion"/>
  </si>
  <si>
    <t xml:space="preserve">      关税征管</t>
    <phoneticPr fontId="8" type="noConversion"/>
  </si>
  <si>
    <t xml:space="preserve">      海关监管</t>
    <phoneticPr fontId="8" type="noConversion"/>
  </si>
  <si>
    <t xml:space="preserve">      检验免疫</t>
    <phoneticPr fontId="8" type="noConversion"/>
  </si>
  <si>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</si>
  <si>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</si>
  <si>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</si>
  <si>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</si>
  <si>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</si>
  <si>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</si>
  <si>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</si>
  <si>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</si>
  <si>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</si>
  <si>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</si>
  <si>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phoneticPr fontId="8" type="noConversion"/>
  </si>
  <si>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</si>
  <si>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</si>
  <si>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</si>
  <si>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</si>
  <si>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</si>
  <si>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</si>
  <si>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</si>
  <si>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</si>
  <si>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</si>
  <si>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</si>
  <si>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</si>
  <si>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</si>
  <si>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</si>
  <si>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</si>
  <si>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phoneticPr fontId="8" type="noConversion"/>
  </si>
  <si>
    <t xml:space="preserve">      原产地地理标志管理</t>
    <phoneticPr fontId="8" type="noConversion"/>
  </si>
  <si>
    <t xml:space="preserve">      其他知识产权事务支出</t>
  </si>
  <si>
    <t xml:space="preserve">    民族事务</t>
  </si>
  <si>
    <t xml:space="preserve">      民族工作专项</t>
  </si>
  <si>
    <t xml:space="preserve">      其他民族事务支出</t>
  </si>
  <si>
    <t xml:space="preserve">    港澳台事务</t>
    <phoneticPr fontId="8" type="noConversion"/>
  </si>
  <si>
    <t xml:space="preserve">      港澳事务</t>
  </si>
  <si>
    <t xml:space="preserve">      台湾事务</t>
  </si>
  <si>
    <t xml:space="preserve">      其他港澳台事务支出</t>
    <phoneticPr fontId="8" type="noConversion"/>
  </si>
  <si>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</si>
  <si>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</si>
  <si>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</si>
  <si>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</si>
  <si>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</si>
  <si>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</si>
  <si>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phoneticPr fontId="8" type="noConversion"/>
  </si>
  <si>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</si>
  <si>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</si>
  <si>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</si>
  <si>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</si>
  <si>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</si>
  <si>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phoneticPr fontId="8" type="noConversion"/>
  </si>
  <si>
    <t xml:space="preserve">      事业运行</t>
    <phoneticPr fontId="8" type="noConversion"/>
  </si>
  <si>
    <t xml:space="preserve">      其他组织事务支出</t>
    <phoneticPr fontId="8" type="noConversion"/>
  </si>
  <si>
    <t xml:space="preserve">    宣传事务</t>
  </si>
  <si>
    <t xml:space="preserve">      宣传管理</t>
    <phoneticPr fontId="8" type="noConversion"/>
  </si>
  <si>
    <t xml:space="preserve">      其他宣传事务支出</t>
  </si>
  <si>
    <t xml:space="preserve">    统战事务</t>
  </si>
  <si>
    <t xml:space="preserve">      宗教事务</t>
    <phoneticPr fontId="8" type="noConversion"/>
  </si>
  <si>
    <t xml:space="preserve">      华侨事务</t>
    <phoneticPr fontId="8" type="noConversion"/>
  </si>
  <si>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</si>
  <si>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</si>
  <si>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</si>
  <si>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</si>
  <si>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</si>
  <si>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phoneticPr fontId="8" type="noConversion"/>
  </si>
  <si>
    <t xml:space="preserve">      一般行政管理事务</t>
    <phoneticPr fontId="8" type="noConversion"/>
  </si>
  <si>
    <t xml:space="preserve">      机关服务</t>
    <phoneticPr fontId="8" type="noConversion"/>
  </si>
  <si>
    <t xml:space="preserve">      信息安全事务</t>
    <phoneticPr fontId="8" type="noConversion"/>
  </si>
  <si>
    <t xml:space="preserve">      其他网信事务支出</t>
    <phoneticPr fontId="8" type="noConversion"/>
  </si>
  <si>
    <t xml:space="preserve">    市场监督管理事务</t>
    <phoneticPr fontId="8" type="noConversion"/>
  </si>
  <si>
    <t xml:space="preserve">      市场主体管理</t>
    <phoneticPr fontId="8" type="noConversion"/>
  </si>
  <si>
    <t xml:space="preserve">      市场秩序执法</t>
    <phoneticPr fontId="8" type="noConversion"/>
  </si>
  <si>
    <t xml:space="preserve">      信息化建设</t>
    <phoneticPr fontId="8" type="noConversion"/>
  </si>
  <si>
    <t xml:space="preserve">      质量基础</t>
    <phoneticPr fontId="8" type="noConversion"/>
  </si>
  <si>
    <t xml:space="preserve">      药品事务</t>
    <phoneticPr fontId="8" type="noConversion"/>
  </si>
  <si>
    <t xml:space="preserve">      医疗器械事务</t>
    <phoneticPr fontId="8" type="noConversion"/>
  </si>
  <si>
    <t xml:space="preserve">      化妆品事务</t>
    <phoneticPr fontId="8" type="noConversion"/>
  </si>
  <si>
    <t xml:space="preserve">      质量安全监管</t>
    <phoneticPr fontId="8" type="noConversion"/>
  </si>
  <si>
    <t xml:space="preserve">      食品安全监管</t>
    <phoneticPr fontId="8" type="noConversion"/>
  </si>
  <si>
    <t xml:space="preserve">      其他市场监督管理事务</t>
    <phoneticPr fontId="8" type="noConversion"/>
  </si>
  <si>
    <t xml:space="preserve">    其他一般公共服务支出</t>
    <phoneticPr fontId="8" type="noConversion"/>
  </si>
  <si>
    <t xml:space="preserve">      国家赔偿费用支出</t>
  </si>
  <si>
    <t xml:space="preserve">      其他一般公共服务支出</t>
    <phoneticPr fontId="8" type="noConversion"/>
  </si>
  <si>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</si>
  <si>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</si>
  <si>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</si>
  <si>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</si>
  <si>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</si>
  <si>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</si>
  <si>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</si>
  <si>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</si>
  <si>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</si>
  <si>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</si>
  <si>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</si>
  <si>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</si>
  <si>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phoneticPr fontId="8" type="noConversion"/>
  </si>
  <si>
    <t xml:space="preserve">      其他国防动员支出</t>
  </si>
  <si>
    <t xml:space="preserve">    其他国防支出</t>
  </si>
  <si>
    <t>四、公共安全支出</t>
  </si>
  <si>
    <t xml:space="preserve">    武装警察部队</t>
    <phoneticPr fontId="8" type="noConversion"/>
  </si>
  <si>
    <t xml:space="preserve">      武装警察部队</t>
    <phoneticPr fontId="8" type="noConversion"/>
  </si>
  <si>
    <t xml:space="preserve">      其他武装警察部队支出</t>
    <phoneticPr fontId="8" type="noConversion"/>
  </si>
  <si>
    <t xml:space="preserve">    公安</t>
    <phoneticPr fontId="8" type="noConversion"/>
  </si>
  <si>
    <t xml:space="preserve">      执法办案</t>
    <phoneticPr fontId="8" type="noConversion"/>
  </si>
  <si>
    <t xml:space="preserve">      特别业务</t>
    <phoneticPr fontId="8" type="noConversion"/>
  </si>
  <si>
    <t xml:space="preserve">      特勤业务</t>
    <phoneticPr fontId="8" type="noConversion"/>
  </si>
  <si>
    <t xml:space="preserve">      移民事务</t>
    <phoneticPr fontId="8" type="noConversion"/>
  </si>
  <si>
    <t xml:space="preserve">      其他公安支出</t>
    <phoneticPr fontId="8" type="noConversion"/>
  </si>
  <si>
    <t xml:space="preserve">    国家安全</t>
    <phoneticPr fontId="8" type="noConversion"/>
  </si>
  <si>
    <t xml:space="preserve">      安全业务</t>
  </si>
  <si>
    <t xml:space="preserve">      其他国家安全支出</t>
  </si>
  <si>
    <t xml:space="preserve">    检察</t>
    <phoneticPr fontId="8" type="noConversion"/>
  </si>
  <si>
    <t xml:space="preserve">      “两房”建设</t>
  </si>
  <si>
    <t xml:space="preserve">      检查监督</t>
    <phoneticPr fontId="8" type="noConversion"/>
  </si>
  <si>
    <t xml:space="preserve">      其他检察支出</t>
  </si>
  <si>
    <t xml:space="preserve">    法院</t>
    <phoneticPr fontId="8" type="noConversion"/>
  </si>
  <si>
    <t xml:space="preserve">      案件审判</t>
  </si>
  <si>
    <t xml:space="preserve">      案件执行</t>
  </si>
  <si>
    <t xml:space="preserve">      “两庭”建设</t>
  </si>
  <si>
    <t xml:space="preserve">      其他法院支出</t>
  </si>
  <si>
    <t xml:space="preserve">    司法</t>
    <phoneticPr fontId="8" type="noConversion"/>
  </si>
  <si>
    <t xml:space="preserve">      基层司法业务</t>
  </si>
  <si>
    <t xml:space="preserve">      普法宣传</t>
  </si>
  <si>
    <t xml:space="preserve">      律师公证管理</t>
  </si>
  <si>
    <t xml:space="preserve">      法律援助</t>
  </si>
  <si>
    <t xml:space="preserve">      国家统一法律职业资格考试</t>
    <phoneticPr fontId="8" type="noConversion"/>
  </si>
  <si>
    <t xml:space="preserve">      仲裁</t>
  </si>
  <si>
    <t xml:space="preserve">      社区矫正</t>
  </si>
  <si>
    <t xml:space="preserve">      司法鉴定</t>
  </si>
  <si>
    <t xml:space="preserve">      法制建设</t>
    <phoneticPr fontId="8" type="noConversion"/>
  </si>
  <si>
    <t xml:space="preserve">      其他司法支出</t>
  </si>
  <si>
    <t xml:space="preserve">    监狱</t>
    <phoneticPr fontId="8" type="noConversion"/>
  </si>
  <si>
    <t xml:space="preserve">      犯人生活</t>
  </si>
  <si>
    <t xml:space="preserve">      犯人改造</t>
  </si>
  <si>
    <t xml:space="preserve">      狱政设施建设</t>
  </si>
  <si>
    <t xml:space="preserve">      其他监狱支出</t>
  </si>
  <si>
    <t xml:space="preserve">    强制隔离戒毒</t>
    <phoneticPr fontId="8" type="noConversion"/>
  </si>
  <si>
    <t xml:space="preserve">      强制隔离戒毒人员生活</t>
  </si>
  <si>
    <t xml:space="preserve">      强制隔离戒毒人员教育</t>
  </si>
  <si>
    <t xml:space="preserve">      所政设施建设</t>
  </si>
  <si>
    <t xml:space="preserve">      其他强制隔离戒毒支出</t>
  </si>
  <si>
    <t xml:space="preserve">    国家保密</t>
    <phoneticPr fontId="8" type="noConversion"/>
  </si>
  <si>
    <t xml:space="preserve">      保密技术</t>
  </si>
  <si>
    <t xml:space="preserve">      保密管理</t>
  </si>
  <si>
    <t xml:space="preserve">      其他国家保密支出</t>
  </si>
  <si>
    <t xml:space="preserve">    缉私警察</t>
    <phoneticPr fontId="8" type="noConversion"/>
  </si>
  <si>
    <t xml:space="preserve">      缉私业务</t>
    <phoneticPr fontId="8" type="noConversion"/>
  </si>
  <si>
    <t xml:space="preserve">      其他缉私警察支出</t>
  </si>
  <si>
    <t xml:space="preserve">    其他公共安全支出</t>
    <phoneticPr fontId="8" type="noConversion"/>
  </si>
  <si>
    <t xml:space="preserve">      其他公共安全支出</t>
    <phoneticPr fontId="8" type="noConversion"/>
  </si>
  <si>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</si>
  <si>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</si>
  <si>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</si>
  <si>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</si>
  <si>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</si>
  <si>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</si>
  <si>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</si>
  <si>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</si>
  <si>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</si>
  <si>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</si>
  <si>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</si>
  <si>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</si>
  <si>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</si>
  <si>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</si>
  <si>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phoneticPr fontId="8" type="noConversion"/>
  </si>
  <si>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</si>
  <si>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</si>
  <si>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</si>
  <si>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</si>
  <si>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</si>
  <si>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</si>
  <si>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</si>
  <si>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</si>
  <si>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</si>
  <si>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</si>
  <si>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</si>
  <si>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</si>
  <si>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</si>
  <si>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</si>
  <si>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phoneticPr fontId="8" type="noConversion"/>
  </si>
  <si>
    <t xml:space="preserve">      来华留学教育</t>
    <phoneticPr fontId="8" type="noConversion"/>
  </si>
  <si>
    <t xml:space="preserve">      其他留学教育支出</t>
  </si>
  <si>
    <t xml:space="preserve">    特殊教育</t>
    <phoneticPr fontId="8" type="noConversion"/>
  </si>
  <si>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</si>
  <si>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</si>
  <si>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</si>
  <si>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</si>
  <si>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</si>
  <si>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</si>
  <si>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</si>
  <si>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</si>
  <si>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</si>
  <si>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</si>
  <si>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</si>
  <si>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</si>
  <si>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</si>
  <si>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</si>
  <si>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</si>
  <si>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</si>
  <si>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</si>
  <si>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phoneticPr fontId="8" type="noConversion"/>
  </si>
  <si>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</si>
  <si>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</si>
  <si>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</si>
  <si>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</si>
  <si>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</si>
  <si>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</si>
  <si>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</si>
  <si>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</si>
  <si>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</si>
  <si>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</si>
  <si>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</si>
  <si>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</si>
  <si>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</si>
  <si>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</si>
  <si>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</si>
  <si>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</si>
  <si>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</si>
  <si>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</si>
  <si>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</si>
  <si>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</si>
  <si>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</si>
  <si>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</si>
  <si>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</si>
  <si>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</si>
  <si>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</si>
  <si>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phoneticPr fontId="8" type="noConversion"/>
  </si>
  <si>
    <t xml:space="preserve">      其他社会科学支出</t>
    <phoneticPr fontId="8" type="noConversion"/>
  </si>
  <si>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</si>
  <si>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</si>
  <si>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</si>
  <si>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</si>
  <si>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</si>
  <si>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</si>
  <si>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</si>
  <si>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</si>
  <si>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</si>
  <si>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</si>
  <si>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</si>
  <si>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</si>
  <si>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</si>
  <si>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phoneticPr fontId="8" type="noConversion"/>
  </si>
  <si>
    <t xml:space="preserve">    其他科学技术支出</t>
  </si>
  <si>
    <t xml:space="preserve">      科技奖励</t>
  </si>
  <si>
    <t xml:space="preserve">      核应急</t>
  </si>
  <si>
    <t xml:space="preserve">      转制科研机构</t>
  </si>
  <si>
    <t xml:space="preserve">      其他科学技术支出</t>
  </si>
  <si>
    <t>七、文化旅游体育与传媒支出</t>
    <phoneticPr fontId="8" type="noConversion"/>
  </si>
  <si>
    <t xml:space="preserve">    文化和旅游</t>
    <phoneticPr fontId="8" type="noConversion"/>
  </si>
  <si>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</si>
  <si>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</si>
  <si>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</si>
  <si>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</si>
  <si>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</si>
  <si>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</si>
  <si>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phoneticPr fontId="8" type="noConversion"/>
  </si>
  <si>
    <t xml:space="preserve">      文化创作与保护</t>
  </si>
  <si>
    <t xml:space="preserve">      文化和旅游市场管理</t>
    <phoneticPr fontId="8" type="noConversion"/>
  </si>
  <si>
    <t xml:space="preserve">      旅游宣传</t>
    <phoneticPr fontId="8" type="noConversion"/>
  </si>
  <si>
    <t xml:space="preserve">      文化和旅游管理事务</t>
    <phoneticPr fontId="8" type="noConversion"/>
  </si>
  <si>
    <t xml:space="preserve">      其他文化和旅游支出</t>
    <phoneticPr fontId="8" type="noConversion"/>
  </si>
  <si>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</si>
  <si>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</si>
  <si>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</si>
  <si>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</si>
  <si>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</si>
  <si>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</si>
  <si>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</si>
  <si>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</si>
  <si>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</si>
  <si>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</si>
  <si>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</si>
  <si>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</si>
  <si>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</si>
  <si>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phoneticPr fontId="8" type="noConversion"/>
  </si>
  <si>
    <t xml:space="preserve">      一般行政管理实务</t>
    <phoneticPr fontId="8" type="noConversion"/>
  </si>
  <si>
    <t xml:space="preserve">      新闻通讯</t>
    <phoneticPr fontId="8" type="noConversion"/>
  </si>
  <si>
    <t xml:space="preserve">      出版发行</t>
    <phoneticPr fontId="8" type="noConversion"/>
  </si>
  <si>
    <t xml:space="preserve">      版权管理</t>
    <phoneticPr fontId="8" type="noConversion"/>
  </si>
  <si>
    <t xml:space="preserve">      电影</t>
    <phoneticPr fontId="8" type="noConversion"/>
  </si>
  <si>
    <t xml:space="preserve">      其他新闻出版电影支出</t>
    <phoneticPr fontId="8" type="noConversion"/>
  </si>
  <si>
    <t xml:space="preserve">    广播电视</t>
    <phoneticPr fontId="8" type="noConversion"/>
  </si>
  <si>
    <t xml:space="preserve">      广播</t>
  </si>
  <si>
    <t xml:space="preserve">      电视</t>
  </si>
  <si>
    <t xml:space="preserve">      监测监管</t>
    <phoneticPr fontId="8" type="noConversion"/>
  </si>
  <si>
    <t xml:space="preserve">      其他广播电视支出</t>
    <phoneticPr fontId="8" type="noConversion"/>
  </si>
  <si>
    <t xml:space="preserve">    其他文化旅游体育与传媒支出</t>
    <phoneticPr fontId="8" type="noConversion"/>
  </si>
  <si>
    <t xml:space="preserve">      宣传文化发展专项支出</t>
  </si>
  <si>
    <t xml:space="preserve">      文化产业发展专项支出</t>
  </si>
  <si>
    <t xml:space="preserve">      其他文化旅游体育与传媒支出</t>
    <phoneticPr fontId="8" type="noConversion"/>
  </si>
  <si>
    <t>八、社会保障和就业支出</t>
    <phoneticPr fontId="8" type="noConversion"/>
  </si>
  <si>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</si>
  <si>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</si>
  <si>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</si>
  <si>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</si>
  <si>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</si>
  <si>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</si>
  <si>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</si>
  <si>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</si>
  <si>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</si>
  <si>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</si>
  <si>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</si>
  <si>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phoneticPr fontId="8" type="noConversion"/>
  </si>
  <si>
    <t xml:space="preserve">      行政区划和地名管理</t>
  </si>
  <si>
    <t xml:space="preserve">      基层政权建设和社区治理</t>
    <phoneticPr fontId="8" type="noConversion"/>
  </si>
  <si>
    <t xml:space="preserve">      其他民政管理事务支出</t>
  </si>
  <si>
    <t xml:space="preserve">    补充全国社会保障基金</t>
  </si>
  <si>
    <t xml:space="preserve">      用一般公共预算补充基金</t>
  </si>
  <si>
    <t xml:space="preserve">    行政事业单位养老支出</t>
    <phoneticPr fontId="8" type="noConversion"/>
  </si>
  <si>
    <t xml:space="preserve">      行政单位离退休</t>
    <phoneticPr fontId="8" type="noConversion"/>
  </si>
  <si>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</si>
  <si>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</si>
  <si>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</si>
  <si>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</si>
  <si>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</si>
  <si>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phoneticPr fontId="8" type="noConversion"/>
  </si>
  <si>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</si>
  <si>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</si>
  <si>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</si>
  <si>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</si>
  <si>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</si>
  <si>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</si>
  <si>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</si>
  <si>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</si>
  <si>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</si>
  <si>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</si>
  <si>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</si>
  <si>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</si>
  <si>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</si>
  <si>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</si>
  <si>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</si>
  <si>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</si>
  <si>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</si>
  <si>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</si>
  <si>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</si>
  <si>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</si>
  <si>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</si>
  <si>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</si>
  <si>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</si>
  <si>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</si>
  <si>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</si>
  <si>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</si>
  <si>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</si>
  <si>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phoneticPr fontId="8" type="noConversion"/>
  </si>
  <si>
    <t xml:space="preserve">      其他退役安置支出</t>
  </si>
  <si>
    <t xml:space="preserve">    社会福利</t>
  </si>
  <si>
    <t xml:space="preserve">      儿童福利</t>
  </si>
  <si>
    <t xml:space="preserve">      老年福利</t>
  </si>
  <si>
    <t xml:space="preserve">      康复辅具</t>
    <phoneticPr fontId="8" type="noConversion"/>
  </si>
  <si>
    <t xml:space="preserve">      殡葬</t>
  </si>
  <si>
    <t xml:space="preserve">      社会福利事业单位</t>
  </si>
  <si>
    <t xml:space="preserve">      养老服务</t>
    <phoneticPr fontId="8" type="noConversion"/>
  </si>
  <si>
    <t xml:space="preserve">      其他社会福利支出</t>
    <phoneticPr fontId="8" type="noConversion"/>
  </si>
  <si>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</si>
  <si>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</si>
  <si>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</si>
  <si>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</si>
  <si>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</si>
  <si>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</si>
  <si>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</si>
  <si>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</si>
  <si>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</si>
  <si>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</si>
  <si>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</si>
  <si>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</si>
  <si>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</si>
  <si>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</si>
  <si>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</si>
  <si>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</si>
  <si>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</si>
  <si>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</si>
  <si>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phoneticPr fontId="8" type="noConversion"/>
  </si>
  <si>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</si>
  <si>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</si>
  <si>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</si>
  <si>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</si>
  <si>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</si>
  <si>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</si>
  <si>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</si>
  <si>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</si>
  <si>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</si>
  <si>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</si>
  <si>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</si>
  <si>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</si>
  <si>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</si>
  <si>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phoneticPr fontId="8" type="noConversion"/>
  </si>
  <si>
    <t xml:space="preserve">      拥军优属</t>
    <phoneticPr fontId="8" type="noConversion"/>
  </si>
  <si>
    <t xml:space="preserve">      部队供应</t>
    <phoneticPr fontId="8" type="noConversion"/>
  </si>
  <si>
    <t xml:space="preserve">      其他退役军人事务管理支出</t>
    <phoneticPr fontId="8" type="noConversion"/>
  </si>
  <si>
    <t xml:space="preserve">    财政代缴社会保险费支出</t>
    <phoneticPr fontId="8" type="noConversion"/>
  </si>
  <si>
    <t xml:space="preserve">      财政代缴城乡居民基本养老保险费支出</t>
    <phoneticPr fontId="8" type="noConversion"/>
  </si>
  <si>
    <t xml:space="preserve">      财政代缴其他社会保险费支出</t>
    <phoneticPr fontId="8" type="noConversion"/>
  </si>
  <si>
    <t xml:space="preserve">    其他社会保障和就业支出</t>
  </si>
  <si>
    <t>九、卫生健康支出</t>
    <phoneticPr fontId="8" type="noConversion"/>
  </si>
  <si>
    <t xml:space="preserve">    卫生健康管理事务</t>
    <phoneticPr fontId="8" type="noConversion"/>
  </si>
  <si>
    <t xml:space="preserve">      其他卫生健康管理事务支出</t>
    <phoneticPr fontId="8" type="noConversion"/>
  </si>
  <si>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</si>
  <si>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</si>
  <si>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</si>
  <si>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</si>
  <si>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</si>
  <si>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</si>
  <si>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phoneticPr fontId="8" type="noConversion"/>
  </si>
  <si>
    <t xml:space="preserve">      儿童医院</t>
  </si>
  <si>
    <t xml:space="preserve">      其他专科医院</t>
  </si>
  <si>
    <t xml:space="preserve">      福利医院</t>
  </si>
  <si>
    <t xml:space="preserve">      行业医院</t>
  </si>
  <si>
    <t xml:space="preserve">      处理医疗欠费</t>
  </si>
  <si>
    <t xml:space="preserve">      康复医院</t>
    <phoneticPr fontId="8" type="noConversion"/>
  </si>
  <si>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</si>
  <si>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</si>
  <si>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</si>
  <si>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</si>
  <si>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</si>
  <si>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</si>
  <si>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</si>
  <si>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</si>
  <si>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</si>
  <si>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</si>
  <si>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</si>
  <si>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</si>
  <si>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</si>
  <si>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</si>
  <si>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phoneticPr fontId="8" type="noConversion"/>
  </si>
  <si>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</si>
  <si>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</si>
  <si>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</si>
  <si>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</si>
  <si>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</si>
  <si>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</si>
  <si>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</si>
  <si>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</si>
  <si>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</si>
  <si>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</si>
  <si>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</si>
  <si>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</si>
  <si>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</si>
  <si>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</si>
  <si>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</si>
  <si>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phoneticPr fontId="8" type="noConversion"/>
  </si>
  <si>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</si>
  <si>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</si>
  <si>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</si>
  <si>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</si>
  <si>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</si>
  <si>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</si>
  <si>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</si>
  <si>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</si>
  <si>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</si>
  <si>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phoneticPr fontId="8" type="noConversion"/>
  </si>
  <si>
    <t xml:space="preserve">      医疗保障政策管理</t>
    <phoneticPr fontId="8" type="noConversion"/>
  </si>
  <si>
    <t xml:space="preserve">      医疗保障经办事务</t>
    <phoneticPr fontId="8" type="noConversion"/>
  </si>
  <si>
    <t xml:space="preserve">      其他医疗保障管理事务支出</t>
    <phoneticPr fontId="8" type="noConversion"/>
  </si>
  <si>
    <t xml:space="preserve">    老龄卫生健康服务</t>
    <phoneticPr fontId="8" type="noConversion"/>
  </si>
  <si>
    <t xml:space="preserve">      老龄卫生健康服务</t>
    <phoneticPr fontId="8" type="noConversion"/>
  </si>
  <si>
    <t xml:space="preserve">    其他卫生健康支出</t>
    <phoneticPr fontId="8" type="noConversion"/>
  </si>
  <si>
    <t xml:space="preserve">      其他卫生健康支出</t>
    <phoneticPr fontId="8" type="noConversion"/>
  </si>
  <si>
    <t>十、节能环保支出</t>
    <phoneticPr fontId="8" type="noConversion"/>
  </si>
  <si>
    <t xml:space="preserve">    环境保护管理事务</t>
  </si>
  <si>
    <t xml:space="preserve">      生态环境保护宣传</t>
    <phoneticPr fontId="8" type="noConversion"/>
  </si>
  <si>
    <t xml:space="preserve">      环境保护法规、规划及标准</t>
  </si>
  <si>
    <t xml:space="preserve">      生态环境国际合作及履约</t>
    <phoneticPr fontId="8" type="noConversion"/>
  </si>
  <si>
    <t xml:space="preserve">      生态环境保护行政许可</t>
    <phoneticPr fontId="8" type="noConversion"/>
  </si>
  <si>
    <t xml:space="preserve">      应对气候变化管理事务</t>
    <phoneticPr fontId="8" type="noConversion"/>
  </si>
  <si>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</si>
  <si>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</si>
  <si>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</si>
  <si>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</si>
  <si>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</si>
  <si>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</si>
  <si>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</si>
  <si>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</si>
  <si>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</si>
  <si>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</si>
  <si>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</si>
  <si>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</si>
  <si>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</si>
  <si>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</si>
  <si>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</si>
  <si>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</si>
  <si>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</si>
  <si>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</si>
  <si>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</si>
  <si>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</si>
  <si>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</si>
  <si>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</si>
  <si>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</si>
  <si>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phoneticPr fontId="8" type="noConversion"/>
  </si>
  <si>
    <t xml:space="preserve">      其他天然林保护支出</t>
  </si>
  <si>
    <t xml:space="preserve">    退耕还林还草</t>
    <phoneticPr fontId="8" type="noConversion"/>
  </si>
  <si>
    <t xml:space="preserve">      退耕现金</t>
  </si>
  <si>
    <t xml:space="preserve">      退耕还林粮食折现补贴</t>
  </si>
  <si>
    <t xml:space="preserve">      退耕还林粮食费用补贴</t>
  </si>
  <si>
    <t xml:space="preserve">      退耕还林工程建设</t>
  </si>
  <si>
    <t xml:space="preserve">      其他退耕还林还草支出</t>
    <phoneticPr fontId="8" type="noConversion"/>
  </si>
  <si>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</si>
  <si>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</si>
  <si>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</si>
  <si>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</si>
  <si>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</si>
  <si>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</si>
  <si>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</si>
  <si>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</si>
  <si>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</si>
  <si>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phoneticPr fontId="8" type="noConversion"/>
  </si>
  <si>
    <t xml:space="preserve">      生态环境执法监察</t>
    <phoneticPr fontId="8" type="noConversion"/>
  </si>
  <si>
    <t xml:space="preserve">      减排专项支出</t>
    <phoneticPr fontId="8" type="noConversion"/>
  </si>
  <si>
    <t xml:space="preserve">      清洁生产专项支出</t>
    <phoneticPr fontId="8" type="noConversion"/>
  </si>
  <si>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</si>
  <si>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</si>
  <si>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</si>
  <si>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</si>
  <si>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</si>
  <si>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</si>
  <si>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</si>
  <si>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</si>
  <si>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</si>
  <si>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</si>
  <si>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</si>
  <si>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</si>
  <si>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</si>
  <si>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</si>
  <si>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phoneticPr fontId="8" type="noConversion"/>
  </si>
  <si>
    <t xml:space="preserve">    城乡社区管理事务</t>
    <phoneticPr fontId="8" type="noConversion"/>
  </si>
  <si>
    <t xml:space="preserve">      城管执法</t>
    <phoneticPr fontId="8" type="noConversion"/>
  </si>
  <si>
    <t xml:space="preserve">      工程建设国家标准规范编制与监管</t>
    <phoneticPr fontId="8" type="noConversion"/>
  </si>
  <si>
    <t xml:space="preserve">      工程建设管理</t>
    <phoneticPr fontId="8" type="noConversion"/>
  </si>
  <si>
    <t xml:space="preserve">      市政公用行业市场监管</t>
    <phoneticPr fontId="8" type="noConversion"/>
  </si>
  <si>
    <t xml:space="preserve">      住宅建设与房地产市场监管</t>
    <phoneticPr fontId="8" type="noConversion"/>
  </si>
  <si>
    <t xml:space="preserve">      执业资格注册、资质审查</t>
    <phoneticPr fontId="8" type="noConversion"/>
  </si>
  <si>
    <t xml:space="preserve">      其他城乡社区管理事务支出</t>
    <phoneticPr fontId="8" type="noConversion"/>
  </si>
  <si>
    <t xml:space="preserve">    城乡社区规划与管理</t>
    <phoneticPr fontId="8" type="noConversion"/>
  </si>
  <si>
    <t xml:space="preserve">    城乡社区公共设施</t>
    <phoneticPr fontId="8" type="noConversion"/>
  </si>
  <si>
    <t xml:space="preserve">      小城镇基础设施建设</t>
    <phoneticPr fontId="8" type="noConversion"/>
  </si>
  <si>
    <t xml:space="preserve">      其他城乡社区公共设施支出</t>
    <phoneticPr fontId="8" type="noConversion"/>
  </si>
  <si>
    <t xml:space="preserve">    城乡社区环境卫生</t>
    <phoneticPr fontId="8" type="noConversion"/>
  </si>
  <si>
    <t xml:space="preserve">    建设市场管理与监督</t>
    <phoneticPr fontId="8" type="noConversion"/>
  </si>
  <si>
    <t xml:space="preserve">    其他城乡社区支出</t>
    <phoneticPr fontId="8" type="noConversion"/>
  </si>
  <si>
    <t>十二、农林水支出</t>
    <phoneticPr fontId="8" type="noConversion"/>
  </si>
  <si>
    <t xml:space="preserve">    农业农村</t>
    <phoneticPr fontId="8" type="noConversion"/>
  </si>
  <si>
    <t xml:space="preserve">      农垦运行</t>
    <phoneticPr fontId="8" type="noConversion"/>
  </si>
  <si>
    <t xml:space="preserve">      科技转化与推广服务</t>
    <phoneticPr fontId="8" type="noConversion"/>
  </si>
  <si>
    <t xml:space="preserve">      病虫害控制</t>
    <phoneticPr fontId="8" type="noConversion"/>
  </si>
  <si>
    <t xml:space="preserve">      农产品质量安全</t>
    <phoneticPr fontId="8" type="noConversion"/>
  </si>
  <si>
    <t xml:space="preserve">      执法监管</t>
    <phoneticPr fontId="8" type="noConversion"/>
  </si>
  <si>
    <t xml:space="preserve">      统计监测与信息服务</t>
    <phoneticPr fontId="8" type="noConversion"/>
  </si>
  <si>
    <t xml:space="preserve">      行业业务管理</t>
    <phoneticPr fontId="8" type="noConversion"/>
  </si>
  <si>
    <t xml:space="preserve">      对外交流与合作</t>
    <phoneticPr fontId="8" type="noConversion"/>
  </si>
  <si>
    <t xml:space="preserve">      防灾救灾</t>
    <phoneticPr fontId="8" type="noConversion"/>
  </si>
  <si>
    <t xml:space="preserve">      稳定农民收入补贴</t>
    <phoneticPr fontId="8" type="noConversion"/>
  </si>
  <si>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</si>
  <si>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</si>
  <si>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</si>
  <si>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</si>
  <si>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</si>
  <si>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</si>
  <si>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</si>
  <si>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</si>
  <si>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</si>
  <si>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phoneticPr fontId="8" type="noConversion"/>
  </si>
  <si>
    <t xml:space="preserve">      其他农业农村支出</t>
    <phoneticPr fontId="8" type="noConversion"/>
  </si>
  <si>
    <t xml:space="preserve">    林业和草原</t>
    <phoneticPr fontId="8" type="noConversion"/>
  </si>
  <si>
    <t xml:space="preserve">      事业机构</t>
  </si>
  <si>
    <t xml:space="preserve">      森林资源培育</t>
    <phoneticPr fontId="8" type="noConversion"/>
  </si>
  <si>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</si>
  <si>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</si>
  <si>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</si>
  <si>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</si>
  <si>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</si>
  <si>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</si>
  <si>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</si>
  <si>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</si>
  <si>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</si>
  <si>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</si>
  <si>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</si>
  <si>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</si>
  <si>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</si>
  <si>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</si>
  <si>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phoneticPr fontId="8" type="noConversion"/>
  </si>
  <si>
    <t xml:space="preserve">      国家公园</t>
  </si>
  <si>
    <t xml:space="preserve">      草原管理</t>
  </si>
  <si>
    <t xml:space="preserve">      行业业务管理</t>
  </si>
  <si>
    <t xml:space="preserve">      其他林业和草原支出</t>
  </si>
  <si>
    <t xml:space="preserve">    水利</t>
    <phoneticPr fontId="8" type="noConversion"/>
  </si>
  <si>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</si>
  <si>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</si>
  <si>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</si>
  <si>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</si>
  <si>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</si>
  <si>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</si>
  <si>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</si>
  <si>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</si>
  <si>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</si>
  <si>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</si>
  <si>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</si>
  <si>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</si>
  <si>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phoneticPr fontId="8" type="noConversion"/>
  </si>
  <si>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</si>
  <si>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</si>
  <si>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</si>
  <si>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</si>
  <si>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</si>
  <si>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phoneticPr fontId="8" type="noConversion"/>
  </si>
  <si>
    <t xml:space="preserve">      农村人畜饮水</t>
  </si>
  <si>
    <t xml:space="preserve">      南水北调工程建设</t>
    <phoneticPr fontId="8" type="noConversion"/>
  </si>
  <si>
    <t xml:space="preserve">      南水北调工程管理</t>
    <phoneticPr fontId="8" type="noConversion"/>
  </si>
  <si>
    <t xml:space="preserve">      其他水利支出</t>
  </si>
  <si>
    <t xml:space="preserve">    扶贫</t>
    <phoneticPr fontId="8" type="noConversion"/>
  </si>
  <si>
    <t xml:space="preserve">      农村基础设施建设</t>
  </si>
  <si>
    <t xml:space="preserve">      生产发展</t>
  </si>
  <si>
    <t xml:space="preserve">      社会发展</t>
  </si>
  <si>
    <t xml:space="preserve">      扶贫贷款奖补和贴息</t>
  </si>
  <si>
    <t xml:space="preserve">       “三西”农业建设专项补助</t>
    <phoneticPr fontId="8" type="noConversion"/>
  </si>
  <si>
    <t xml:space="preserve">      扶贫事业机构</t>
  </si>
  <si>
    <t xml:space="preserve">      其他扶贫支出</t>
  </si>
  <si>
    <t xml:space="preserve">    农村综合改革</t>
    <phoneticPr fontId="8" type="noConversion"/>
  </si>
  <si>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</si>
  <si>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</si>
  <si>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</si>
  <si>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</si>
  <si>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</si>
  <si>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</si>
  <si>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phoneticPr fontId="8" type="noConversion"/>
  </si>
  <si>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</si>
  <si>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</si>
  <si>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</si>
  <si>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</si>
  <si>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</si>
  <si>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</si>
  <si>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phoneticPr fontId="8" type="noConversion"/>
  </si>
  <si>
    <t xml:space="preserve">      棉花目标价格补贴</t>
  </si>
  <si>
    <t xml:space="preserve">      其他目标价格补贴</t>
  </si>
  <si>
    <t xml:space="preserve">    其他农林水支出</t>
    <phoneticPr fontId="8" type="noConversion"/>
  </si>
  <si>
    <t xml:space="preserve">      化解其他公益性乡村债务支出</t>
  </si>
  <si>
    <t xml:space="preserve">      其他农林水支出</t>
  </si>
  <si>
    <t>十三、交通运输支出</t>
    <phoneticPr fontId="8" type="noConversion"/>
  </si>
  <si>
    <t xml:space="preserve">    公路水路运输</t>
    <phoneticPr fontId="8" type="noConversion"/>
  </si>
  <si>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</si>
  <si>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</si>
  <si>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</si>
  <si>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</si>
  <si>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</si>
  <si>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</si>
  <si>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</si>
  <si>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</si>
  <si>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</si>
  <si>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</si>
  <si>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</si>
  <si>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</si>
  <si>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</si>
  <si>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</si>
  <si>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</si>
  <si>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</si>
  <si>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</si>
  <si>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</si>
  <si>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</si>
  <si>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phoneticPr fontId="8" type="noConversion"/>
  </si>
  <si>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</si>
  <si>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</si>
  <si>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</si>
  <si>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</si>
  <si>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</si>
  <si>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</si>
  <si>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phoneticPr fontId="8" type="noConversion"/>
  </si>
  <si>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</si>
  <si>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</si>
  <si>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</si>
  <si>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</si>
  <si>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</si>
  <si>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</si>
  <si>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phoneticPr fontId="8" type="noConversion"/>
  </si>
  <si>
    <t xml:space="preserve">      对城市公交的补贴</t>
  </si>
  <si>
    <t xml:space="preserve">      对农村道路客运的补贴</t>
  </si>
  <si>
    <t xml:space="preserve">      对出租车的补贴</t>
  </si>
  <si>
    <t xml:space="preserve">      成品油价格改革补贴其他支出</t>
  </si>
  <si>
    <t xml:space="preserve">    邮政业支出</t>
    <phoneticPr fontId="8" type="noConversion"/>
  </si>
  <si>
    <t xml:space="preserve">      邮政普遍服务与特殊服务</t>
  </si>
  <si>
    <t xml:space="preserve">      其他邮政业支出</t>
  </si>
  <si>
    <t xml:space="preserve">    车辆购置税支出</t>
    <phoneticPr fontId="8" type="noConversion"/>
  </si>
  <si>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</si>
  <si>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</si>
  <si>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</si>
  <si>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</si>
  <si>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phoneticPr fontId="8" type="noConversion"/>
  </si>
  <si>
    <t xml:space="preserve">      公共交通运营补助</t>
  </si>
  <si>
    <t xml:space="preserve">      其他交通运输支出</t>
  </si>
  <si>
    <t>十四、资源勘探工业信息等支出</t>
    <phoneticPr fontId="8" type="noConversion"/>
  </si>
  <si>
    <t xml:space="preserve">    资源勘探开发</t>
    <phoneticPr fontId="8" type="noConversion"/>
  </si>
  <si>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</si>
  <si>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</si>
  <si>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</si>
  <si>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</si>
  <si>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</si>
  <si>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</si>
  <si>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phoneticPr fontId="8" type="noConversion"/>
  </si>
  <si>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</si>
  <si>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</si>
  <si>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</si>
  <si>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</si>
  <si>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</si>
  <si>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</si>
  <si>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</si>
  <si>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</si>
  <si>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</si>
  <si>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</si>
  <si>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</si>
  <si>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</si>
  <si>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phoneticPr fontId="8" type="noConversion"/>
  </si>
  <si>
    <t xml:space="preserve">      其他建筑业支出</t>
  </si>
  <si>
    <t xml:space="preserve">    工业和信息产业监管</t>
    <phoneticPr fontId="8" type="noConversion"/>
  </si>
  <si>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</si>
  <si>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</si>
  <si>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</si>
  <si>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</si>
  <si>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</si>
  <si>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</si>
  <si>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</si>
  <si>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</si>
  <si>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</si>
  <si>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phoneticPr fontId="8" type="noConversion"/>
  </si>
  <si>
    <t xml:space="preserve">      国有企业监事会专项</t>
  </si>
  <si>
    <t xml:space="preserve">      中央企业专项管理</t>
  </si>
  <si>
    <t xml:space="preserve">      其他国有资产监管支出</t>
  </si>
  <si>
    <t xml:space="preserve">    支持中小企业发展和管理支出</t>
    <phoneticPr fontId="8" type="noConversion"/>
  </si>
  <si>
    <t xml:space="preserve">      科技型中小企业技术创新基金</t>
  </si>
  <si>
    <t xml:space="preserve">      中小企业发展专项</t>
  </si>
  <si>
    <t xml:space="preserve">      其他支持中小企业发展和管理支出</t>
  </si>
  <si>
    <t xml:space="preserve">    其他资源勘探工业信息等支出</t>
    <phoneticPr fontId="8" type="noConversion"/>
  </si>
  <si>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</si>
  <si>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</si>
  <si>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</si>
  <si>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</si>
  <si>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phoneticPr fontId="8" type="noConversion"/>
  </si>
  <si>
    <t>十五、商业服务业等支出</t>
    <phoneticPr fontId="8" type="noConversion"/>
  </si>
  <si>
    <t xml:space="preserve">    商业流通事务</t>
    <phoneticPr fontId="8" type="noConversion"/>
  </si>
  <si>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</si>
  <si>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</si>
  <si>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</si>
  <si>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</si>
  <si>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</si>
  <si>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phoneticPr fontId="8" type="noConversion"/>
  </si>
  <si>
    <t xml:space="preserve">      外商投资环境建设补助资金</t>
  </si>
  <si>
    <t xml:space="preserve">      其他涉外发展服务支出</t>
  </si>
  <si>
    <t xml:space="preserve">    其他商业服务业等支出</t>
    <phoneticPr fontId="8" type="noConversion"/>
  </si>
  <si>
    <t xml:space="preserve">      服务业基础设施建设</t>
  </si>
  <si>
    <t xml:space="preserve">      其他商业服务业等支出</t>
    <phoneticPr fontId="8" type="noConversion"/>
  </si>
  <si>
    <t>十六、金融支出</t>
    <phoneticPr fontId="8" type="noConversion"/>
  </si>
  <si>
    <t xml:space="preserve">    金融部门行政支出</t>
    <phoneticPr fontId="8" type="noConversion"/>
  </si>
  <si>
    <t xml:space="preserve">      安全防卫</t>
  </si>
  <si>
    <t xml:space="preserve">      金融部门其他行政支出</t>
  </si>
  <si>
    <t xml:space="preserve">    金融发展支出</t>
    <phoneticPr fontId="8" type="noConversion"/>
  </si>
  <si>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</si>
  <si>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</si>
  <si>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</si>
  <si>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</si>
  <si>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</si>
  <si>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phoneticPr fontId="8" type="noConversion"/>
  </si>
  <si>
    <t>十七、援助其他地区支出</t>
    <phoneticPr fontId="8" type="noConversion"/>
  </si>
  <si>
    <t xml:space="preserve">    一般公共服务</t>
    <phoneticPr fontId="8" type="noConversion"/>
  </si>
  <si>
    <t xml:space="preserve">    教育</t>
    <phoneticPr fontId="8" type="noConversion"/>
  </si>
  <si>
    <t xml:space="preserve">    文化体育与传媒</t>
    <phoneticPr fontId="8" type="noConversion"/>
  </si>
  <si>
    <t xml:space="preserve">    医疗卫生</t>
    <phoneticPr fontId="8" type="noConversion"/>
  </si>
  <si>
    <t xml:space="preserve">    节能环保</t>
    <phoneticPr fontId="8" type="noConversion"/>
  </si>
  <si>
    <t xml:space="preserve">    农业</t>
    <phoneticPr fontId="8" type="noConversion"/>
  </si>
  <si>
    <t xml:space="preserve">    交通运输</t>
    <phoneticPr fontId="8" type="noConversion"/>
  </si>
  <si>
    <t xml:space="preserve">    住房保障</t>
    <phoneticPr fontId="8" type="noConversion"/>
  </si>
  <si>
    <t xml:space="preserve">    其他支出</t>
    <phoneticPr fontId="8" type="noConversion"/>
  </si>
  <si>
    <t>十八、自然资源海洋气象等支出</t>
    <phoneticPr fontId="8" type="noConversion"/>
  </si>
  <si>
    <t xml:space="preserve">    自然资源事务</t>
    <phoneticPr fontId="8" type="noConversion"/>
  </si>
  <si>
    <t xml:space="preserve">      自然资源规划及管理</t>
  </si>
  <si>
    <t xml:space="preserve">      自然资源利用与保护</t>
    <phoneticPr fontId="8" type="noConversion"/>
  </si>
  <si>
    <t xml:space="preserve">      自然资源社会公益服务</t>
  </si>
  <si>
    <t xml:space="preserve">      自然资源行业业务管理</t>
  </si>
  <si>
    <t xml:space="preserve">      自然资源调查与确权登记</t>
    <phoneticPr fontId="8" type="noConversion"/>
  </si>
  <si>
    <t xml:space="preserve">      土地资源储备支出</t>
  </si>
  <si>
    <t xml:space="preserve">      地质矿产资源与环境调查</t>
  </si>
  <si>
    <t xml:space="preserve">      地质勘查与矿产资源管理</t>
    <phoneticPr fontId="8" type="noConversion"/>
  </si>
  <si>
    <t xml:space="preserve">      地质转产项目财政贴息</t>
  </si>
  <si>
    <t xml:space="preserve">      国外风险勘查</t>
  </si>
  <si>
    <t xml:space="preserve">      地质勘查基金（周转金）支出</t>
  </si>
  <si>
    <t xml:space="preserve">      海域与海岛管理</t>
    <phoneticPr fontId="8" type="noConversion"/>
  </si>
  <si>
    <t xml:space="preserve">      自然资源国际合作与海洋权益维护</t>
    <phoneticPr fontId="8" type="noConversion"/>
  </si>
  <si>
    <t xml:space="preserve">      自然资源卫星</t>
    <phoneticPr fontId="8" type="noConversion"/>
  </si>
  <si>
    <t xml:space="preserve">      极地考察</t>
    <phoneticPr fontId="8" type="noConversion"/>
  </si>
  <si>
    <t xml:space="preserve">      深海调查与资源开发</t>
    <phoneticPr fontId="8" type="noConversion"/>
  </si>
  <si>
    <t xml:space="preserve">      海港航标维护</t>
    <phoneticPr fontId="8" type="noConversion"/>
  </si>
  <si>
    <t xml:space="preserve">      海水淡化</t>
    <phoneticPr fontId="8" type="noConversion"/>
  </si>
  <si>
    <t xml:space="preserve">      无居民海岛使用金支出</t>
    <phoneticPr fontId="8" type="noConversion"/>
  </si>
  <si>
    <t xml:space="preserve">      海洋战略规划与预警监测</t>
    <phoneticPr fontId="8" type="noConversion"/>
  </si>
  <si>
    <t xml:space="preserve">      基础测绘与地理信息监管</t>
    <phoneticPr fontId="8" type="noConversion"/>
  </si>
  <si>
    <t xml:space="preserve">      其他自然资源事务支出</t>
  </si>
  <si>
    <t xml:space="preserve">    气象事务</t>
    <phoneticPr fontId="8" type="noConversion"/>
  </si>
  <si>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</si>
  <si>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</si>
  <si>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</si>
  <si>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</si>
  <si>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</si>
  <si>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</si>
  <si>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</si>
  <si>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</si>
  <si>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</si>
  <si>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</si>
  <si>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</si>
  <si>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phoneticPr fontId="8" type="noConversion"/>
  </si>
  <si>
    <t>十九、住房保障支出</t>
    <phoneticPr fontId="8" type="noConversion"/>
  </si>
  <si>
    <t xml:space="preserve">    保障性安居工程支出</t>
    <phoneticPr fontId="8" type="noConversion"/>
  </si>
  <si>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</si>
  <si>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</si>
  <si>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</si>
  <si>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</si>
  <si>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</si>
  <si>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</si>
  <si>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</si>
  <si>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phoneticPr fontId="8" type="noConversion"/>
  </si>
  <si>
    <t xml:space="preserve">      住房租赁市场发展</t>
    <phoneticPr fontId="8" type="noConversion"/>
  </si>
  <si>
    <t xml:space="preserve">      其他保障性安居工程支出</t>
  </si>
  <si>
    <t xml:space="preserve">    住房改革支出</t>
    <phoneticPr fontId="8" type="noConversion"/>
  </si>
  <si>
    <t xml:space="preserve">      住房公积金</t>
  </si>
  <si>
    <t xml:space="preserve">      提租补贴</t>
  </si>
  <si>
    <t xml:space="preserve">      购房补贴</t>
  </si>
  <si>
    <t xml:space="preserve">    城乡社区住宅</t>
    <phoneticPr fontId="8" type="noConversion"/>
  </si>
  <si>
    <t xml:space="preserve">      公有住房建设和维修改造支出</t>
  </si>
  <si>
    <t xml:space="preserve">      住房公积金管理</t>
  </si>
  <si>
    <t xml:space="preserve">      其他城乡社区住宅支出</t>
  </si>
  <si>
    <t>二十、粮油物资储备支出</t>
    <phoneticPr fontId="8" type="noConversion"/>
  </si>
  <si>
    <t xml:space="preserve">    粮油事务</t>
    <phoneticPr fontId="8" type="noConversion"/>
  </si>
  <si>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</si>
  <si>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</si>
  <si>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</si>
  <si>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</si>
  <si>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</si>
  <si>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</si>
  <si>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</si>
  <si>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</si>
  <si>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</si>
  <si>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</si>
  <si>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phoneticPr fontId="8" type="noConversion"/>
  </si>
  <si>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</si>
  <si>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</si>
  <si>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</si>
  <si>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</si>
  <si>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</si>
  <si>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</si>
  <si>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</si>
  <si>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</si>
  <si>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</si>
  <si>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phoneticPr fontId="8" type="noConversion"/>
  </si>
  <si>
    <t xml:space="preserve">      石油储备</t>
  </si>
  <si>
    <t xml:space="preserve">      天然铀能源储备</t>
  </si>
  <si>
    <t xml:space="preserve">      煤炭储备</t>
  </si>
  <si>
    <t xml:space="preserve">      其他能源储备支出</t>
  </si>
  <si>
    <t xml:space="preserve">    粮油储备</t>
    <phoneticPr fontId="8" type="noConversion"/>
  </si>
  <si>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</si>
  <si>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</si>
  <si>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</si>
  <si>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</si>
  <si>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</si>
  <si>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phoneticPr fontId="8" type="noConversion"/>
  </si>
  <si>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</si>
  <si>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</si>
  <si>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</si>
  <si>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</si>
  <si>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</si>
  <si>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</si>
  <si>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</si>
  <si>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</si>
  <si>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</si>
  <si>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</si>
  <si>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</si>
  <si>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phoneticPr fontId="8" type="noConversion"/>
  </si>
  <si>
    <t xml:space="preserve">    应急管理事务</t>
    <phoneticPr fontId="8" type="noConversion"/>
  </si>
  <si>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</si>
  <si>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</si>
  <si>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</si>
  <si>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</si>
  <si>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</si>
  <si>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</si>
  <si>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</si>
  <si>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phoneticPr fontId="8" type="noConversion"/>
  </si>
  <si>
    <t xml:space="preserve">      一般行政管理实务</t>
  </si>
  <si>
    <t xml:space="preserve">      消防应急救援</t>
  </si>
  <si>
    <t xml:space="preserve">      其他消防事务支出</t>
  </si>
  <si>
    <t xml:space="preserve">    森林消防事务</t>
    <phoneticPr fontId="8" type="noConversion"/>
  </si>
  <si>
    <t xml:space="preserve">      森林消防应急救援</t>
  </si>
  <si>
    <t xml:space="preserve">      其他森林消防事务支出</t>
  </si>
  <si>
    <t xml:space="preserve">    煤矿安全</t>
    <phoneticPr fontId="8" type="noConversion"/>
  </si>
  <si>
    <t xml:space="preserve">      煤矿安全监察事务</t>
  </si>
  <si>
    <t xml:space="preserve">      煤矿应急救援事务</t>
  </si>
  <si>
    <t xml:space="preserve">      其他煤矿安全支出</t>
  </si>
  <si>
    <t xml:space="preserve">    地震事务</t>
    <phoneticPr fontId="8" type="noConversion"/>
  </si>
  <si>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</si>
  <si>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</si>
  <si>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</si>
  <si>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</si>
  <si>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</si>
  <si>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</si>
  <si>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</si>
  <si>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</si>
  <si>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</si>
  <si>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phoneticPr fontId="8" type="noConversion"/>
  </si>
  <si>
    <t xml:space="preserve">      地质灾害防治</t>
  </si>
  <si>
    <t xml:space="preserve">      森林草原防灾减灾</t>
  </si>
  <si>
    <t xml:space="preserve">      其他自然灾害防治支出</t>
  </si>
  <si>
    <t xml:space="preserve">    自然灾害救灾及恢复重建支出</t>
    <phoneticPr fontId="8" type="noConversion"/>
  </si>
  <si>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</si>
  <si>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</si>
  <si>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</si>
  <si>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</si>
  <si>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phoneticPr fontId="8" type="noConversion"/>
  </si>
  <si>
    <t xml:space="preserve">    其他灾害防治及应急管理支出</t>
    <phoneticPr fontId="8" type="noConversion"/>
  </si>
  <si>
    <t>二十二、预备费</t>
    <phoneticPr fontId="8" type="noConversion"/>
  </si>
  <si>
    <t>二十三、债务付息支出</t>
    <phoneticPr fontId="8" type="noConversion"/>
  </si>
  <si>
    <t xml:space="preserve">    地方政府一般债务付息支出</t>
    <phoneticPr fontId="8" type="noConversion"/>
  </si>
  <si>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</si>
  <si>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</si>
  <si>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</si>
  <si>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</si>
  <si>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phoneticPr fontId="8" type="noConversion"/>
  </si>
  <si>
    <t xml:space="preserve">    地方政府一般债务发行费用支出</t>
    <phoneticPr fontId="8" type="noConversion"/>
  </si>
  <si>
    <t>二十五、其他支出</t>
    <phoneticPr fontId="8" type="noConversion"/>
  </si>
  <si>
    <t xml:space="preserve">    年初预留</t>
    <phoneticPr fontId="8" type="noConversion"/>
  </si>
  <si>
    <t>支出合计</t>
  </si>
  <si>
    <t>表三</t>
  </si>
  <si>
    <t>2020年一般公共预算收支平衡表</t>
  </si>
  <si>
    <r>
      <t>收</t>
    </r>
    <r>
      <rPr>
        <b/>
        <sz val="14"/>
        <rFont val="宋体"/>
        <family val="3"/>
        <charset val="134"/>
      </rPr>
      <t>入</t>
    </r>
  </si>
  <si>
    <r>
      <t>支</t>
    </r>
    <r>
      <rPr>
        <b/>
        <sz val="14"/>
        <rFont val="宋体"/>
        <family val="3"/>
        <charset val="134"/>
      </rPr>
      <t>出</t>
    </r>
  </si>
  <si>
    <t>本级收入合计</t>
  </si>
  <si>
    <t>本级支出合计</t>
  </si>
  <si>
    <t>转移性收入</t>
  </si>
  <si>
    <t>转移性支出</t>
  </si>
  <si>
    <t xml:space="preserve">  上级补助收入</t>
  </si>
  <si>
    <t xml:space="preserve">  上解支出</t>
    <phoneticPr fontId="8" type="noConversion"/>
  </si>
  <si>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</si>
  <si>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</si>
  <si>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</si>
  <si>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</si>
  <si>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</si>
  <si>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</si>
  <si>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</si>
  <si>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phoneticPr fontId="8" type="noConversion"/>
  </si>
  <si>
    <t xml:space="preserve">      其他返还性收入</t>
    <phoneticPr fontId="8" type="noConversion"/>
  </si>
  <si>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</si>
  <si>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</si>
  <si>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</si>
  <si>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</si>
  <si>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</si>
  <si>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</si>
  <si>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</si>
  <si>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</si>
  <si>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</si>
  <si>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</si>
  <si>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</si>
  <si>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</si>
  <si>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phoneticPr fontId="8" type="noConversion"/>
  </si>
  <si>
    <t xml:space="preserve">      贫困地区转移支付收入</t>
  </si>
  <si>
    <t xml:space="preserve">      一般公共服务共同财政事权转移支付收入</t>
    <phoneticPr fontId="8" type="noConversion"/>
  </si>
  <si>
    <t xml:space="preserve">      外交共同财政事权转移支付收入</t>
    <phoneticPr fontId="8" type="noConversion"/>
  </si>
  <si>
    <t xml:space="preserve">      国防共同财政事权转移支付收入</t>
    <phoneticPr fontId="8" type="noConversion"/>
  </si>
  <si>
    <t xml:space="preserve">      公共安全共同财政事权转移支付收入</t>
    <phoneticPr fontId="8" type="noConversion"/>
  </si>
  <si>
    <t xml:space="preserve">      教育共同财政事权转移支付收入</t>
    <phoneticPr fontId="8" type="noConversion"/>
  </si>
  <si>
    <t xml:space="preserve">      科学技术共同财政事权转移支付收入</t>
    <phoneticPr fontId="8" type="noConversion"/>
  </si>
  <si>
    <t xml:space="preserve">      文化旅游体育与传媒共同财政事权转移支付收入</t>
    <phoneticPr fontId="8" type="noConversion"/>
  </si>
  <si>
    <t xml:space="preserve">      社会保障和就业共同财政事权转移支付收入</t>
    <phoneticPr fontId="8" type="noConversion"/>
  </si>
  <si>
    <t xml:space="preserve">      医疗卫生共同财政事权转移支付收入</t>
    <phoneticPr fontId="8" type="noConversion"/>
  </si>
  <si>
    <t xml:space="preserve">      节能环保共同财政事权转移支付收入</t>
    <phoneticPr fontId="8" type="noConversion"/>
  </si>
  <si>
    <t xml:space="preserve">      城乡社区共同财政事权转移支付收入</t>
    <phoneticPr fontId="8" type="noConversion"/>
  </si>
  <si>
    <t xml:space="preserve">      农林水共同财政事权转移支付收入</t>
    <phoneticPr fontId="8" type="noConversion"/>
  </si>
  <si>
    <t xml:space="preserve">      交通运输共同财政事权转移支付收入</t>
    <phoneticPr fontId="8" type="noConversion"/>
  </si>
  <si>
    <t xml:space="preserve">      资源勘探信息等共同财政事权转移支付收入</t>
    <phoneticPr fontId="8" type="noConversion"/>
  </si>
  <si>
    <t xml:space="preserve">      商业服务业等共同财政事权转移支付收入</t>
    <phoneticPr fontId="8" type="noConversion"/>
  </si>
  <si>
    <t xml:space="preserve">      金融共同财政事权转移支付收入</t>
    <phoneticPr fontId="8" type="noConversion"/>
  </si>
  <si>
    <t xml:space="preserve">      自然资源海洋气象等共同财政事权转移支付收入</t>
    <phoneticPr fontId="8" type="noConversion"/>
  </si>
  <si>
    <t xml:space="preserve">      住房保障共同财政事权转移支付收入</t>
    <phoneticPr fontId="8" type="noConversion"/>
  </si>
  <si>
    <t xml:space="preserve">      粮油物资储备共同财政事权转移支付收入</t>
    <phoneticPr fontId="8" type="noConversion"/>
  </si>
  <si>
    <t xml:space="preserve">      灾害防治及应急管理共同财政事权转移支付收入</t>
    <phoneticPr fontId="8" type="noConversion"/>
  </si>
  <si>
    <t xml:space="preserve">      其他共同财政事权转移支付收入</t>
    <phoneticPr fontId="8" type="noConversion"/>
  </si>
  <si>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</si>
  <si>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</si>
  <si>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</si>
  <si>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</si>
  <si>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</si>
  <si>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</si>
  <si>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</si>
  <si>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</si>
  <si>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phoneticPr fontId="8" type="noConversion"/>
  </si>
  <si>
    <t xml:space="preserve">      社会保障和就业</t>
  </si>
  <si>
    <t xml:space="preserve">      卫生健康</t>
    <phoneticPr fontId="8" type="noConversion"/>
  </si>
  <si>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</si>
  <si>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</si>
  <si>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</si>
  <si>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</si>
  <si>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</si>
  <si>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</si>
  <si>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</si>
  <si>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phoneticPr fontId="8" type="noConversion"/>
  </si>
  <si>
    <t xml:space="preserve">      住房保障</t>
  </si>
  <si>
    <t xml:space="preserve">      粮油物资储备</t>
  </si>
  <si>
    <t xml:space="preserve">      灾害防治及应急管理</t>
    <phoneticPr fontId="8" type="noConversion"/>
  </si>
  <si>
    <t xml:space="preserve">      其他收入</t>
  </si>
  <si>
    <t xml:space="preserve">  上年结余收入</t>
  </si>
  <si>
    <t xml:space="preserve">  调入资金</t>
  </si>
  <si>
    <t xml:space="preserve">  调出资金</t>
  </si>
  <si>
    <t xml:space="preserve">    从政府性基金预算调入</t>
    <phoneticPr fontId="8" type="noConversion"/>
  </si>
  <si>
    <t xml:space="preserve">  年终结余</t>
  </si>
  <si>
    <t xml:space="preserve">    从国有资本经营预算调入</t>
    <phoneticPr fontId="8" type="noConversion"/>
  </si>
  <si>
    <t xml:space="preserve">  地方政府一般债务还本支出</t>
    <phoneticPr fontId="8" type="noConversion"/>
  </si>
  <si>
    <t xml:space="preserve">    从其他资金调入</t>
    <phoneticPr fontId="8" type="noConversion"/>
  </si>
  <si>
    <t xml:space="preserve">  地方政府一般债务转贷支出</t>
    <phoneticPr fontId="8" type="noConversion"/>
  </si>
  <si>
    <t xml:space="preserve">  地方政府一般债务收入</t>
    <phoneticPr fontId="8" type="noConversion"/>
  </si>
  <si>
    <t xml:space="preserve">  援助其他地区支出</t>
  </si>
  <si>
    <t xml:space="preserve">  地方政府一般债务转贷收入</t>
    <phoneticPr fontId="8" type="noConversion"/>
  </si>
  <si>
    <t xml:space="preserve">  安排预算稳定调节基金</t>
    <phoneticPr fontId="8" type="noConversion"/>
  </si>
  <si>
    <t xml:space="preserve">  接受其他地区援助收入</t>
  </si>
  <si>
    <t xml:space="preserve">  补充预算周转金</t>
    <phoneticPr fontId="8" type="noConversion"/>
  </si>
  <si>
    <t xml:space="preserve">  动用预算稳定调节基金</t>
    <phoneticPr fontId="8" type="noConversion"/>
  </si>
  <si>
    <t>收入总计</t>
  </si>
  <si>
    <t>支出总计</t>
  </si>
  <si>
    <t>表四</t>
  </si>
  <si>
    <t>2020年一般公共预算支出资金来源情况表</t>
  </si>
  <si>
    <t>合计</t>
  </si>
  <si>
    <t>财力安排</t>
  </si>
  <si>
    <t>专项转移支付收入安排</t>
    <phoneticPr fontId="8" type="noConversion"/>
  </si>
  <si>
    <t>动用上年结余安排</t>
  </si>
  <si>
    <t>调入资金</t>
  </si>
  <si>
    <t>政府债务资金</t>
    <phoneticPr fontId="8" type="noConversion"/>
  </si>
  <si>
    <t>其他资金</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</si>
  <si>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</si>
  <si>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</si>
  <si>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</si>
  <si>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</si>
  <si>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</si>
  <si>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</si>
  <si>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</si>
  <si>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</si>
  <si>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</si>
  <si>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六、科学技术支出</t>
  </si>
  <si>
    <t>八、社会保障和就业支出</t>
  </si>
  <si>
    <t>十、节能环保支出</t>
  </si>
  <si>
    <t>十一、城乡社区支出</t>
  </si>
  <si>
    <t>十二、农林水支出</t>
  </si>
  <si>
    <t>十三、交通运输支出</t>
  </si>
  <si>
    <t>十五、商业服务业等支出</t>
  </si>
  <si>
    <t>十六、金融支出</t>
  </si>
  <si>
    <t>十七、援助其他地区支出</t>
  </si>
  <si>
    <t>十九、住房保障支出</t>
  </si>
  <si>
    <t>二十、粮油物资储备支出</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</si>
  <si>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</si>
  <si>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</si>
  <si>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</si>
  <si>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</si>
  <si>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</si>
  <si>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</si>
  <si>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</si>
  <si>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合计</t>
    <phoneticPr fontId="8" type="noConversion"/>
  </si>
  <si>
    <t>表五</t>
  </si>
  <si>
    <t>2020年政府预算支出经济分类情况表</t>
  </si>
  <si>
    <t>单位:万元</t>
  </si>
  <si>
    <t>总计</t>
  </si>
  <si>
    <t>机关工资福利支出</t>
    <phoneticPr fontId="8" type="noConversion"/>
  </si>
  <si>
    <t>机关商品和服务支出</t>
    <phoneticPr fontId="8" type="noConversion"/>
  </si>
  <si>
    <t>机关资本性支出（一）</t>
    <phoneticPr fontId="8" type="noConversion"/>
  </si>
  <si>
    <t>机关资本性支出（二）</t>
    <phoneticPr fontId="8" type="noConversion"/>
  </si>
  <si>
    <t>对事业单位经常性补助</t>
    <phoneticPr fontId="8" type="noConversion"/>
  </si>
  <si>
    <t>对事业单位资本性补助</t>
    <phoneticPr fontId="8" type="noConversion"/>
  </si>
  <si>
    <t>对企业补助</t>
    <phoneticPr fontId="8" type="noConversion"/>
  </si>
  <si>
    <t>对企业资本性支出</t>
    <phoneticPr fontId="8" type="noConversion"/>
  </si>
  <si>
    <t>对个人和家庭的补助</t>
    <phoneticPr fontId="8" type="noConversion"/>
  </si>
  <si>
    <t>对社会保障基金补助</t>
    <phoneticPr fontId="8" type="noConversion"/>
  </si>
  <si>
    <t>债务利息及费用支出</t>
    <phoneticPr fontId="8" type="noConversion"/>
  </si>
  <si>
    <t>债务还本支出</t>
    <phoneticPr fontId="8" type="noConversion"/>
  </si>
  <si>
    <t>转移性支出</t>
    <phoneticPr fontId="8" type="noConversion"/>
  </si>
  <si>
    <t>预备费及预留</t>
    <phoneticPr fontId="8" type="noConversion"/>
  </si>
  <si>
    <t>其他支出</t>
  </si>
  <si>
    <t>一、一般公共服务支出</t>
  </si>
  <si>
    <t>十四、资源勘探信息等支出</t>
  </si>
  <si>
    <t>二十一、预备费</t>
    <phoneticPr fontId="8" type="noConversion"/>
  </si>
  <si>
    <t xml:space="preserve">   </t>
    <phoneticPr fontId="8" type="noConversion"/>
  </si>
  <si>
    <t>单位：万元</t>
    <phoneticPr fontId="8" type="noConversion"/>
  </si>
  <si>
    <t>收入</t>
  </si>
  <si>
    <t>支出</t>
  </si>
  <si>
    <t xml:space="preserve">  </t>
    <phoneticPr fontId="8" type="noConversion"/>
  </si>
  <si>
    <t>一般公共预算财政拨款</t>
  </si>
  <si>
    <t>政府性基金预算财政拨款</t>
  </si>
  <si>
    <t>一、本年收入</t>
  </si>
  <si>
    <t>一、本年支出</t>
  </si>
  <si>
    <t>（一）一般公共预算拨款</t>
  </si>
  <si>
    <t>(一）一般公共服务支出</t>
    <phoneticPr fontId="8" type="noConversion"/>
  </si>
  <si>
    <t>（二）政府性基金预算拨款</t>
  </si>
  <si>
    <t>（二）外交支出</t>
    <phoneticPr fontId="8" type="noConversion"/>
  </si>
  <si>
    <t>（三）国防支出</t>
    <phoneticPr fontId="8" type="noConversion"/>
  </si>
  <si>
    <t>（四）公共安全支出</t>
    <phoneticPr fontId="8" type="noConversion"/>
  </si>
  <si>
    <t>（五）教育支出</t>
    <phoneticPr fontId="8" type="noConversion"/>
  </si>
  <si>
    <t>（六）科学技术支出</t>
    <phoneticPr fontId="8" type="noConversion"/>
  </si>
  <si>
    <r>
      <t>（七）文化</t>
    </r>
    <r>
      <rPr>
        <sz val="10.5"/>
        <color indexed="10"/>
        <rFont val="宋体"/>
        <family val="3"/>
        <charset val="134"/>
      </rPr>
      <t>旅游</t>
    </r>
    <r>
      <rPr>
        <sz val="10.5"/>
        <rFont val="宋体"/>
        <family val="3"/>
        <charset val="134"/>
      </rPr>
      <t>体育与传媒支出</t>
    </r>
    <phoneticPr fontId="8" type="noConversion"/>
  </si>
  <si>
    <t>（八）社会保障和就业支出</t>
    <phoneticPr fontId="8" type="noConversion"/>
  </si>
  <si>
    <r>
      <t>（九）</t>
    </r>
    <r>
      <rPr>
        <sz val="10.5"/>
        <color indexed="10"/>
        <rFont val="宋体"/>
        <family val="3"/>
        <charset val="134"/>
      </rPr>
      <t>卫生健康</t>
    </r>
    <r>
      <rPr>
        <sz val="10.5"/>
        <rFont val="宋体"/>
        <family val="3"/>
        <charset val="134"/>
      </rPr>
      <t>支出</t>
    </r>
    <phoneticPr fontId="8" type="noConversion"/>
  </si>
  <si>
    <t>（十）节能环保支出</t>
    <phoneticPr fontId="8" type="noConversion"/>
  </si>
  <si>
    <t>（十一）城乡社区支出</t>
    <phoneticPr fontId="8" type="noConversion"/>
  </si>
  <si>
    <t>（十二）农林水支出</t>
    <phoneticPr fontId="8" type="noConversion"/>
  </si>
  <si>
    <t>（十三）交通运输支出</t>
    <phoneticPr fontId="8" type="noConversion"/>
  </si>
  <si>
    <t>（十四）资源勘探信息等支出</t>
    <phoneticPr fontId="8" type="noConversion"/>
  </si>
  <si>
    <t>（十五）商业服务业等支出</t>
    <phoneticPr fontId="8" type="noConversion"/>
  </si>
  <si>
    <t>（十六）金融支出</t>
    <phoneticPr fontId="8" type="noConversion"/>
  </si>
  <si>
    <t>（十七）援助其他地区支出</t>
    <phoneticPr fontId="8" type="noConversion"/>
  </si>
  <si>
    <r>
      <t>（十八）</t>
    </r>
    <r>
      <rPr>
        <sz val="10.5"/>
        <color indexed="10"/>
        <rFont val="宋体"/>
        <family val="3"/>
        <charset val="134"/>
      </rPr>
      <t>自然资源</t>
    </r>
    <r>
      <rPr>
        <sz val="10.5"/>
        <rFont val="宋体"/>
        <family val="3"/>
        <charset val="134"/>
      </rPr>
      <t>海洋气象等支出</t>
    </r>
    <phoneticPr fontId="8" type="noConversion"/>
  </si>
  <si>
    <t>（十九）住房保障支出</t>
    <phoneticPr fontId="8" type="noConversion"/>
  </si>
  <si>
    <t>（二十）粮油物资储备支出</t>
    <phoneticPr fontId="8" type="noConversion"/>
  </si>
  <si>
    <t>（二十一）灾害防治及应急管理支出</t>
    <phoneticPr fontId="8" type="noConversion"/>
  </si>
  <si>
    <t>（二十一）预备费</t>
    <phoneticPr fontId="8" type="noConversion"/>
  </si>
  <si>
    <t>（二十二）债务付息支出</t>
    <phoneticPr fontId="8" type="noConversion"/>
  </si>
  <si>
    <t>二、上年结转</t>
  </si>
  <si>
    <t>（二十三）债务发行费用支出</t>
    <phoneticPr fontId="8" type="noConversion"/>
  </si>
  <si>
    <t>（二十四）其他支出</t>
    <phoneticPr fontId="8" type="noConversion"/>
  </si>
  <si>
    <t>（二十五）转移性支出</t>
    <phoneticPr fontId="8" type="noConversion"/>
  </si>
  <si>
    <t>二、结转下年</t>
  </si>
  <si>
    <t>收 入 总 计</t>
  </si>
  <si>
    <t>支 出 总 计</t>
  </si>
  <si>
    <t xml:space="preserve">                                      单位：万元</t>
    <phoneticPr fontId="8" type="noConversion"/>
  </si>
  <si>
    <t>功能分类科目</t>
  </si>
  <si>
    <r>
      <t>20</t>
    </r>
    <r>
      <rPr>
        <sz val="10.5"/>
        <color theme="1"/>
        <rFont val="宋体"/>
        <family val="3"/>
        <charset val="134"/>
      </rPr>
      <t>20</t>
    </r>
    <r>
      <rPr>
        <sz val="10.5"/>
        <color indexed="8"/>
        <rFont val="宋体"/>
        <family val="3"/>
        <charset val="134"/>
      </rPr>
      <t>年预算数</t>
    </r>
    <phoneticPr fontId="8" type="noConversion"/>
  </si>
  <si>
    <t>科目编码</t>
  </si>
  <si>
    <t>科目名称</t>
  </si>
  <si>
    <t>小计</t>
  </si>
  <si>
    <t>基本支出</t>
  </si>
  <si>
    <t>项目支出</t>
  </si>
  <si>
    <t>一般公共服务</t>
    <phoneticPr fontId="8" type="noConversion"/>
  </si>
  <si>
    <r>
      <t xml:space="preserve"> </t>
    </r>
    <r>
      <rPr>
        <sz val="10.5"/>
        <color indexed="8"/>
        <rFont val="宋体"/>
        <family val="3"/>
        <charset val="134"/>
      </rPr>
      <t xml:space="preserve"> </t>
    </r>
    <r>
      <rPr>
        <sz val="10.5"/>
        <color indexed="8"/>
        <rFont val="宋体"/>
        <family val="3"/>
        <charset val="134"/>
      </rPr>
      <t>政府办公厅（室）及相关机构事务</t>
    </r>
    <phoneticPr fontId="8" type="noConversion"/>
  </si>
  <si>
    <r>
      <t xml:space="preserve">  </t>
    </r>
    <r>
      <rPr>
        <sz val="10.5"/>
        <color indexed="8"/>
        <rFont val="宋体"/>
        <family val="3"/>
        <charset val="134"/>
      </rPr>
      <t xml:space="preserve">  </t>
    </r>
    <r>
      <rPr>
        <sz val="10.5"/>
        <color indexed="8"/>
        <rFont val="宋体"/>
        <family val="3"/>
        <charset val="134"/>
      </rPr>
      <t>行政运行</t>
    </r>
    <phoneticPr fontId="8" type="noConversion"/>
  </si>
  <si>
    <t xml:space="preserve">    一般行政管理事务</t>
    <phoneticPr fontId="8" type="noConversion"/>
  </si>
  <si>
    <r>
      <t xml:space="preserve">   </t>
    </r>
    <r>
      <rPr>
        <sz val="10.5"/>
        <color indexed="8"/>
        <rFont val="宋体"/>
        <family val="3"/>
        <charset val="134"/>
      </rPr>
      <t xml:space="preserve"> 机关服务</t>
    </r>
    <phoneticPr fontId="8" type="noConversion"/>
  </si>
  <si>
    <r>
      <t xml:space="preserve">  </t>
    </r>
    <r>
      <rPr>
        <sz val="10.5"/>
        <color indexed="8"/>
        <rFont val="宋体"/>
        <family val="3"/>
        <charset val="134"/>
      </rPr>
      <t xml:space="preserve">  </t>
    </r>
    <r>
      <rPr>
        <sz val="10.5"/>
        <color indexed="8"/>
        <rFont val="宋体"/>
        <family val="3"/>
        <charset val="134"/>
      </rPr>
      <t>信访事务</t>
    </r>
    <phoneticPr fontId="8" type="noConversion"/>
  </si>
  <si>
    <t xml:space="preserve">  统计信息事务</t>
    <phoneticPr fontId="8" type="noConversion"/>
  </si>
  <si>
    <t xml:space="preserve">    行政运行</t>
    <phoneticPr fontId="8" type="noConversion"/>
  </si>
  <si>
    <r>
      <t xml:space="preserve"> </t>
    </r>
    <r>
      <rPr>
        <sz val="10.5"/>
        <color indexed="8"/>
        <rFont val="宋体"/>
        <family val="3"/>
        <charset val="134"/>
      </rPr>
      <t xml:space="preserve"> </t>
    </r>
    <r>
      <rPr>
        <sz val="10.5"/>
        <color indexed="8"/>
        <rFont val="宋体"/>
        <family val="3"/>
        <charset val="134"/>
      </rPr>
      <t>财政事务</t>
    </r>
    <phoneticPr fontId="8" type="noConversion"/>
  </si>
  <si>
    <t xml:space="preserve">    行政运行</t>
  </si>
  <si>
    <r>
      <t xml:space="preserve">  </t>
    </r>
    <r>
      <rPr>
        <sz val="10.5"/>
        <color indexed="8"/>
        <rFont val="宋体"/>
        <family val="3"/>
        <charset val="134"/>
      </rPr>
      <t xml:space="preserve">  </t>
    </r>
    <r>
      <rPr>
        <sz val="10.5"/>
        <color indexed="8"/>
        <rFont val="宋体"/>
        <family val="3"/>
        <charset val="134"/>
      </rPr>
      <t>信息化建设</t>
    </r>
    <phoneticPr fontId="8" type="noConversion"/>
  </si>
  <si>
    <r>
      <t xml:space="preserve"> </t>
    </r>
    <r>
      <rPr>
        <sz val="10.5"/>
        <color indexed="8"/>
        <rFont val="宋体"/>
        <family val="3"/>
        <charset val="134"/>
      </rPr>
      <t xml:space="preserve"> </t>
    </r>
    <r>
      <rPr>
        <sz val="10.5"/>
        <color indexed="8"/>
        <rFont val="宋体"/>
        <family val="3"/>
        <charset val="134"/>
      </rPr>
      <t>税收事务</t>
    </r>
    <phoneticPr fontId="8" type="noConversion"/>
  </si>
  <si>
    <r>
      <t xml:space="preserve">  </t>
    </r>
    <r>
      <rPr>
        <sz val="10.5"/>
        <color indexed="8"/>
        <rFont val="宋体"/>
        <family val="3"/>
        <charset val="134"/>
      </rPr>
      <t xml:space="preserve">  </t>
    </r>
    <r>
      <rPr>
        <sz val="10.5"/>
        <color indexed="8"/>
        <rFont val="宋体"/>
        <family val="3"/>
        <charset val="134"/>
      </rPr>
      <t>税务宣传</t>
    </r>
    <phoneticPr fontId="8" type="noConversion"/>
  </si>
  <si>
    <r>
      <t xml:space="preserve">  </t>
    </r>
    <r>
      <rPr>
        <sz val="10.5"/>
        <color indexed="8"/>
        <rFont val="宋体"/>
        <family val="3"/>
        <charset val="134"/>
      </rPr>
      <t xml:space="preserve">  </t>
    </r>
    <r>
      <rPr>
        <sz val="10.5"/>
        <color indexed="8"/>
        <rFont val="宋体"/>
        <family val="3"/>
        <charset val="134"/>
      </rPr>
      <t>协税护税</t>
    </r>
    <phoneticPr fontId="8" type="noConversion"/>
  </si>
  <si>
    <r>
      <t xml:space="preserve"> </t>
    </r>
    <r>
      <rPr>
        <sz val="10.5"/>
        <color indexed="8"/>
        <rFont val="宋体"/>
        <family val="3"/>
        <charset val="134"/>
      </rPr>
      <t xml:space="preserve"> </t>
    </r>
    <r>
      <rPr>
        <sz val="10.5"/>
        <color indexed="8"/>
        <rFont val="宋体"/>
        <family val="3"/>
        <charset val="134"/>
      </rPr>
      <t>商贸事务</t>
    </r>
    <phoneticPr fontId="8" type="noConversion"/>
  </si>
  <si>
    <r>
      <t xml:space="preserve">  </t>
    </r>
    <r>
      <rPr>
        <sz val="10.5"/>
        <color indexed="8"/>
        <rFont val="宋体"/>
        <family val="3"/>
        <charset val="134"/>
      </rPr>
      <t xml:space="preserve">  </t>
    </r>
    <r>
      <rPr>
        <sz val="10.5"/>
        <color indexed="8"/>
        <rFont val="宋体"/>
        <family val="3"/>
        <charset val="134"/>
      </rPr>
      <t>招商引资</t>
    </r>
    <phoneticPr fontId="8" type="noConversion"/>
  </si>
  <si>
    <t xml:space="preserve">  群众团体事务</t>
    <phoneticPr fontId="8" type="noConversion"/>
  </si>
  <si>
    <t xml:space="preserve">   行政运行</t>
  </si>
  <si>
    <t xml:space="preserve">  宣传事务</t>
    <phoneticPr fontId="8" type="noConversion"/>
  </si>
  <si>
    <t xml:space="preserve">  市场监督管理事务</t>
  </si>
  <si>
    <t>公共安全支出</t>
    <phoneticPr fontId="8" type="noConversion"/>
  </si>
  <si>
    <t xml:space="preserve">  其他公共安全支出</t>
    <phoneticPr fontId="8" type="noConversion"/>
  </si>
  <si>
    <t xml:space="preserve">    其他公共安全支出</t>
    <phoneticPr fontId="8" type="noConversion"/>
  </si>
  <si>
    <t>文化旅游体育与传媒支出</t>
  </si>
  <si>
    <r>
      <t xml:space="preserve"> </t>
    </r>
    <r>
      <rPr>
        <sz val="10.5"/>
        <color indexed="8"/>
        <rFont val="宋体"/>
        <family val="3"/>
        <charset val="134"/>
      </rPr>
      <t xml:space="preserve"> </t>
    </r>
    <r>
      <rPr>
        <sz val="10.5"/>
        <color indexed="8"/>
        <rFont val="宋体"/>
        <family val="3"/>
        <charset val="134"/>
      </rPr>
      <t>文化和旅游</t>
    </r>
  </si>
  <si>
    <t xml:space="preserve">    旅游宣传</t>
  </si>
  <si>
    <t xml:space="preserve">  体育</t>
  </si>
  <si>
    <t>社会保障和就业支出</t>
    <phoneticPr fontId="8" type="noConversion"/>
  </si>
  <si>
    <t xml:space="preserve">  人力资源和社会保障管理事务</t>
    <phoneticPr fontId="8" type="noConversion"/>
  </si>
  <si>
    <t xml:space="preserve">  民政管理事务</t>
    <phoneticPr fontId="8" type="noConversion"/>
  </si>
  <si>
    <t xml:space="preserve">  行政事业单位养老支出</t>
    <phoneticPr fontId="8" type="noConversion"/>
  </si>
  <si>
    <t xml:space="preserve">    机关事业单位基本养老保险缴费支出</t>
    <phoneticPr fontId="8" type="noConversion"/>
  </si>
  <si>
    <t xml:space="preserve">    机关事业单位职业年金缴费支出</t>
    <phoneticPr fontId="8" type="noConversion"/>
  </si>
  <si>
    <t xml:space="preserve">  就业补助</t>
    <phoneticPr fontId="8" type="noConversion"/>
  </si>
  <si>
    <t xml:space="preserve">    公益性岗位补贴</t>
    <phoneticPr fontId="8" type="noConversion"/>
  </si>
  <si>
    <t xml:space="preserve">    其他就业补助支出</t>
    <phoneticPr fontId="8" type="noConversion"/>
  </si>
  <si>
    <t xml:space="preserve">  社会福利</t>
    <phoneticPr fontId="8" type="noConversion"/>
  </si>
  <si>
    <t xml:space="preserve">    老年福利</t>
    <phoneticPr fontId="8" type="noConversion"/>
  </si>
  <si>
    <t>节能环保支出</t>
  </si>
  <si>
    <t xml:space="preserve">  环境监测与监察</t>
    <phoneticPr fontId="8" type="noConversion"/>
  </si>
  <si>
    <t xml:space="preserve">    其他环境监测与监察支出</t>
    <phoneticPr fontId="8" type="noConversion"/>
  </si>
  <si>
    <t xml:space="preserve">  自然生态保护</t>
  </si>
  <si>
    <t xml:space="preserve">    农村环境保护</t>
  </si>
  <si>
    <t>城乡社区支出</t>
  </si>
  <si>
    <t xml:space="preserve">  城乡社区公共设施</t>
    <phoneticPr fontId="8" type="noConversion"/>
  </si>
  <si>
    <t xml:space="preserve">    其他城乡社区公共设施支出</t>
    <phoneticPr fontId="8" type="noConversion"/>
  </si>
  <si>
    <t xml:space="preserve">  城乡社区环境卫生</t>
    <phoneticPr fontId="8" type="noConversion"/>
  </si>
  <si>
    <t xml:space="preserve">    城乡社区环境卫生</t>
    <phoneticPr fontId="8" type="noConversion"/>
  </si>
  <si>
    <t xml:space="preserve">  建设市场管理与监督</t>
    <phoneticPr fontId="8" type="noConversion"/>
  </si>
  <si>
    <t xml:space="preserve">    建设市场管理与监督</t>
    <phoneticPr fontId="8" type="noConversion"/>
  </si>
  <si>
    <t xml:space="preserve">  国有土地使用权出让收入
及对应专项债务收入安排的支出</t>
    <phoneticPr fontId="8" type="noConversion"/>
  </si>
  <si>
    <t xml:space="preserve">    征地和拆迁补偿支出</t>
    <phoneticPr fontId="8" type="noConversion"/>
  </si>
  <si>
    <t xml:space="preserve">    土地开发支出</t>
  </si>
  <si>
    <t xml:space="preserve">    城市建设支出</t>
    <phoneticPr fontId="8" type="noConversion"/>
  </si>
  <si>
    <t>农林水支出</t>
  </si>
  <si>
    <t xml:space="preserve">  水利</t>
  </si>
  <si>
    <t xml:space="preserve">    防汛</t>
  </si>
  <si>
    <t xml:space="preserve">  扶贫</t>
  </si>
  <si>
    <t xml:space="preserve">    生产发展</t>
    <phoneticPr fontId="8" type="noConversion"/>
  </si>
  <si>
    <t xml:space="preserve">  农村综合改革</t>
  </si>
  <si>
    <t xml:space="preserve">    对村民委员会和村党支部的补助</t>
  </si>
  <si>
    <t xml:space="preserve">    其他农村综合改革支出</t>
  </si>
  <si>
    <t>资源勘探信息等支出</t>
    <phoneticPr fontId="8" type="noConversion"/>
  </si>
  <si>
    <t xml:space="preserve">  支持中小企业发展和管理支出</t>
  </si>
  <si>
    <t xml:space="preserve">    其他支持中小企业发展和管理支出</t>
  </si>
  <si>
    <t>住房保障支出</t>
    <phoneticPr fontId="8" type="noConversion"/>
  </si>
  <si>
    <t xml:space="preserve">  保障性安居工程支出</t>
    <phoneticPr fontId="8" type="noConversion"/>
  </si>
  <si>
    <t xml:space="preserve">    保障性住房租金补贴</t>
    <phoneticPr fontId="8" type="noConversion"/>
  </si>
  <si>
    <t xml:space="preserve">  住房改革支出</t>
    <phoneticPr fontId="8" type="noConversion"/>
  </si>
  <si>
    <t xml:space="preserve">    住房公积金</t>
    <phoneticPr fontId="8" type="noConversion"/>
  </si>
  <si>
    <t>其他支出</t>
    <phoneticPr fontId="8" type="noConversion"/>
  </si>
  <si>
    <t xml:space="preserve">  年初预留</t>
    <phoneticPr fontId="8" type="noConversion"/>
  </si>
  <si>
    <r>
      <t xml:space="preserve"> </t>
    </r>
    <r>
      <rPr>
        <sz val="10.5"/>
        <color theme="1"/>
        <rFont val="宋体"/>
        <family val="3"/>
        <charset val="134"/>
      </rPr>
      <t xml:space="preserve"> </t>
    </r>
    <r>
      <rPr>
        <sz val="10.5"/>
        <color theme="1"/>
        <rFont val="宋体"/>
        <family val="3"/>
        <charset val="134"/>
      </rPr>
      <t>其他支出</t>
    </r>
    <phoneticPr fontId="8" type="noConversion"/>
  </si>
  <si>
    <t xml:space="preserve">    其他支出</t>
    <phoneticPr fontId="8" type="noConversion"/>
  </si>
  <si>
    <t>合 计</t>
    <phoneticPr fontId="8" type="noConversion"/>
  </si>
  <si>
    <r>
      <t>备注：本表按照政府收支分类科目列示到</t>
    </r>
    <r>
      <rPr>
        <sz val="12"/>
        <color indexed="8"/>
        <rFont val="宋体"/>
        <family val="3"/>
        <charset val="134"/>
      </rPr>
      <t>项级科目</t>
    </r>
    <phoneticPr fontId="8" type="noConversion"/>
  </si>
  <si>
    <t>政府预算经济分类</t>
    <phoneticPr fontId="8" type="noConversion"/>
  </si>
  <si>
    <t>部门预算经济分类</t>
    <phoneticPr fontId="8" type="noConversion"/>
  </si>
  <si>
    <t>科目名称</t>
    <phoneticPr fontId="8" type="noConversion"/>
  </si>
  <si>
    <t>合计</t>
    <phoneticPr fontId="8" type="noConversion"/>
  </si>
  <si>
    <t>科目编码</t>
    <phoneticPr fontId="8" type="noConversion"/>
  </si>
  <si>
    <t>人员经费</t>
    <phoneticPr fontId="8" type="noConversion"/>
  </si>
  <si>
    <t>公用经费</t>
    <phoneticPr fontId="8" type="noConversion"/>
  </si>
  <si>
    <t>类</t>
    <phoneticPr fontId="8" type="noConversion"/>
  </si>
  <si>
    <t>款</t>
    <phoneticPr fontId="8" type="noConversion"/>
  </si>
  <si>
    <t>机关工资福利支出</t>
    <phoneticPr fontId="8" type="noConversion"/>
  </si>
  <si>
    <t>工资福利支出</t>
    <phoneticPr fontId="8" type="noConversion"/>
  </si>
  <si>
    <t>01</t>
    <phoneticPr fontId="8" type="noConversion"/>
  </si>
  <si>
    <t>工资奖金津补贴</t>
    <phoneticPr fontId="8" type="noConversion"/>
  </si>
  <si>
    <t>基本工资</t>
    <phoneticPr fontId="8" type="noConversion"/>
  </si>
  <si>
    <t>02</t>
  </si>
  <si>
    <t>津贴补贴</t>
    <phoneticPr fontId="8" type="noConversion"/>
  </si>
  <si>
    <t>03</t>
  </si>
  <si>
    <t>奖金</t>
    <phoneticPr fontId="8" type="noConversion"/>
  </si>
  <si>
    <t>社会保障缴费</t>
    <phoneticPr fontId="8" type="noConversion"/>
  </si>
  <si>
    <t>08</t>
    <phoneticPr fontId="8" type="noConversion"/>
  </si>
  <si>
    <t>机关事业单位基本养老保险缴费</t>
    <phoneticPr fontId="8" type="noConversion"/>
  </si>
  <si>
    <t>09</t>
    <phoneticPr fontId="8" type="noConversion"/>
  </si>
  <si>
    <t>职业年金缴费</t>
    <phoneticPr fontId="8" type="noConversion"/>
  </si>
  <si>
    <t>职工基本医疗保险缴费</t>
    <phoneticPr fontId="8" type="noConversion"/>
  </si>
  <si>
    <t>公务员医疗补助缴费</t>
    <phoneticPr fontId="8" type="noConversion"/>
  </si>
  <si>
    <t>其他社会保障缴费</t>
    <phoneticPr fontId="8" type="noConversion"/>
  </si>
  <si>
    <t>住房公积金</t>
    <phoneticPr fontId="8" type="noConversion"/>
  </si>
  <si>
    <r>
      <t>9</t>
    </r>
    <r>
      <rPr>
        <sz val="10.5"/>
        <color indexed="8"/>
        <rFont val="宋体"/>
        <family val="3"/>
        <charset val="134"/>
      </rPr>
      <t>9</t>
    </r>
    <phoneticPr fontId="8" type="noConversion"/>
  </si>
  <si>
    <t>其他工资福利支出</t>
    <phoneticPr fontId="8" type="noConversion"/>
  </si>
  <si>
    <r>
      <t>5</t>
    </r>
    <r>
      <rPr>
        <sz val="11"/>
        <color indexed="8"/>
        <rFont val="宋体"/>
        <family val="3"/>
        <charset val="134"/>
      </rPr>
      <t>02</t>
    </r>
    <phoneticPr fontId="8" type="noConversion"/>
  </si>
  <si>
    <t>机关商品和服务支出</t>
    <phoneticPr fontId="8" type="noConversion"/>
  </si>
  <si>
    <t>商品和服务支出</t>
    <phoneticPr fontId="8" type="noConversion"/>
  </si>
  <si>
    <r>
      <t>0</t>
    </r>
    <r>
      <rPr>
        <sz val="10.5"/>
        <color indexed="8"/>
        <rFont val="宋体"/>
        <family val="3"/>
        <charset val="134"/>
      </rPr>
      <t>1</t>
    </r>
    <phoneticPr fontId="8" type="noConversion"/>
  </si>
  <si>
    <t>办公经费</t>
    <phoneticPr fontId="8" type="noConversion"/>
  </si>
  <si>
    <t>01</t>
  </si>
  <si>
    <t>办公费</t>
    <phoneticPr fontId="8" type="noConversion"/>
  </si>
  <si>
    <r>
      <t>0</t>
    </r>
    <r>
      <rPr>
        <sz val="10.5"/>
        <color indexed="8"/>
        <rFont val="宋体"/>
        <family val="3"/>
        <charset val="134"/>
      </rPr>
      <t>2</t>
    </r>
    <phoneticPr fontId="8" type="noConversion"/>
  </si>
  <si>
    <t>会议费</t>
    <phoneticPr fontId="8" type="noConversion"/>
  </si>
  <si>
    <t>印刷费</t>
    <phoneticPr fontId="8" type="noConversion"/>
  </si>
  <si>
    <r>
      <t>0</t>
    </r>
    <r>
      <rPr>
        <sz val="10.5"/>
        <color indexed="8"/>
        <rFont val="宋体"/>
        <family val="3"/>
        <charset val="134"/>
      </rPr>
      <t>3</t>
    </r>
    <phoneticPr fontId="8" type="noConversion"/>
  </si>
  <si>
    <t>培训费</t>
    <phoneticPr fontId="8" type="noConversion"/>
  </si>
  <si>
    <t>05</t>
  </si>
  <si>
    <t>水费</t>
    <phoneticPr fontId="8" type="noConversion"/>
  </si>
  <si>
    <t>公务用车运行维护费</t>
    <phoneticPr fontId="8" type="noConversion"/>
  </si>
  <si>
    <t>06</t>
  </si>
  <si>
    <t>电费</t>
    <phoneticPr fontId="8" type="noConversion"/>
  </si>
  <si>
    <t>维修（护）费</t>
    <phoneticPr fontId="8" type="noConversion"/>
  </si>
  <si>
    <t>07</t>
  </si>
  <si>
    <t>邮电费</t>
    <phoneticPr fontId="8" type="noConversion"/>
  </si>
  <si>
    <t>其他商品和服务支出</t>
    <phoneticPr fontId="8" type="noConversion"/>
  </si>
  <si>
    <t>08</t>
  </si>
  <si>
    <t>取暖费</t>
    <phoneticPr fontId="8" type="noConversion"/>
  </si>
  <si>
    <r>
      <t>5</t>
    </r>
    <r>
      <rPr>
        <sz val="11"/>
        <color indexed="8"/>
        <rFont val="宋体"/>
        <family val="3"/>
        <charset val="134"/>
      </rPr>
      <t>09</t>
    </r>
    <phoneticPr fontId="8" type="noConversion"/>
  </si>
  <si>
    <t>对个人和家庭的补助</t>
    <phoneticPr fontId="8" type="noConversion"/>
  </si>
  <si>
    <t>09</t>
  </si>
  <si>
    <t>物业管理费</t>
    <phoneticPr fontId="8" type="noConversion"/>
  </si>
  <si>
    <t>其他对个人和家庭的补助</t>
    <phoneticPr fontId="8" type="noConversion"/>
  </si>
  <si>
    <t>11</t>
  </si>
  <si>
    <t>差旅费</t>
    <phoneticPr fontId="8" type="noConversion"/>
  </si>
  <si>
    <r>
      <t>5</t>
    </r>
    <r>
      <rPr>
        <sz val="11"/>
        <color indexed="8"/>
        <rFont val="宋体"/>
        <family val="3"/>
        <charset val="134"/>
      </rPr>
      <t>14</t>
    </r>
    <phoneticPr fontId="8" type="noConversion"/>
  </si>
  <si>
    <t>预备费及预留</t>
    <phoneticPr fontId="8" type="noConversion"/>
  </si>
  <si>
    <t>13</t>
  </si>
  <si>
    <t>02</t>
    <phoneticPr fontId="8" type="noConversion"/>
  </si>
  <si>
    <t>预留</t>
    <phoneticPr fontId="8" type="noConversion"/>
  </si>
  <si>
    <t>工会经费</t>
    <phoneticPr fontId="8" type="noConversion"/>
  </si>
  <si>
    <r>
      <t>2</t>
    </r>
    <r>
      <rPr>
        <sz val="10.5"/>
        <color indexed="8"/>
        <rFont val="宋体"/>
        <family val="3"/>
        <charset val="134"/>
      </rPr>
      <t>9</t>
    </r>
    <phoneticPr fontId="8" type="noConversion"/>
  </si>
  <si>
    <t>福利费</t>
    <phoneticPr fontId="8" type="noConversion"/>
  </si>
  <si>
    <t xml:space="preserve">   </t>
    <phoneticPr fontId="8" type="noConversion"/>
  </si>
  <si>
    <t>一般公共预算“三公”经费支出表</t>
    <phoneticPr fontId="8" type="noConversion"/>
  </si>
  <si>
    <t>单位：万元</t>
    <phoneticPr fontId="8" type="noConversion"/>
  </si>
  <si>
    <t xml:space="preserve"> 2019年预算数</t>
    <phoneticPr fontId="8" type="noConversion"/>
  </si>
  <si>
    <t xml:space="preserve"> 2019年预算执行数</t>
    <phoneticPr fontId="8" type="noConversion"/>
  </si>
  <si>
    <t xml:space="preserve"> 2020年预算数</t>
    <phoneticPr fontId="8" type="noConversion"/>
  </si>
  <si>
    <t>因公出国(境)费</t>
  </si>
  <si>
    <t>公务用车购置及运行费</t>
  </si>
  <si>
    <t>公务接待费</t>
  </si>
  <si>
    <t>因公出国(境)费</t>
    <phoneticPr fontId="8" type="noConversion"/>
  </si>
  <si>
    <t>公务用车购置费</t>
  </si>
  <si>
    <t>公务用车运行费</t>
  </si>
  <si>
    <t>注：1.如此表无数据，则以空表形式公开，请不要删除此表；</t>
    <phoneticPr fontId="8" type="noConversion"/>
  </si>
  <si>
    <t xml:space="preserve">       2.如此表为空表，请说明原因。</t>
    <phoneticPr fontId="8" type="noConversion"/>
  </si>
  <si>
    <t>类</t>
  </si>
  <si>
    <t>款</t>
  </si>
  <si>
    <t>序号</t>
  </si>
  <si>
    <t>项目类型</t>
  </si>
  <si>
    <t>摘要</t>
    <phoneticPr fontId="41" type="noConversion"/>
  </si>
  <si>
    <t>备注</t>
    <phoneticPr fontId="1" type="noConversion"/>
  </si>
  <si>
    <t>行政事业类项目支出</t>
  </si>
  <si>
    <t>新办公楼机关党支部标准化建设</t>
    <phoneticPr fontId="8" type="noConversion"/>
  </si>
  <si>
    <t>新办公楼LED屏</t>
    <phoneticPr fontId="8" type="noConversion"/>
  </si>
  <si>
    <t>新办公楼四楼大会议室会议系统</t>
    <phoneticPr fontId="8" type="noConversion"/>
  </si>
  <si>
    <t>新办公楼楼道文化建设</t>
    <phoneticPr fontId="8" type="noConversion"/>
  </si>
  <si>
    <t>园区市政二、三连串备用灯笼</t>
    <phoneticPr fontId="41" type="noConversion"/>
  </si>
  <si>
    <t>更换破旧已坏的灯笼</t>
    <phoneticPr fontId="41" type="noConversion"/>
  </si>
  <si>
    <t>2020年部门预算金额</t>
  </si>
  <si>
    <t>新办公楼供氧提升</t>
  </si>
  <si>
    <t>食堂采购</t>
  </si>
  <si>
    <t>食堂供水装修、排水系统，水电改造</t>
  </si>
  <si>
    <t>新办公楼二楼办证大厅采购</t>
  </si>
  <si>
    <t>新办公楼三楼功能用房采购</t>
  </si>
  <si>
    <t>新办公楼视频安防监控系统</t>
  </si>
  <si>
    <t>总部基地办公区域供氧安装，修建机房</t>
  </si>
  <si>
    <t>员工食堂采购</t>
    <phoneticPr fontId="1" type="noConversion"/>
  </si>
  <si>
    <t>食堂供水装修、排水系统，水电改造</t>
    <phoneticPr fontId="1" type="noConversion"/>
  </si>
  <si>
    <t>经发局、国土局、党政办档案室</t>
    <phoneticPr fontId="8" type="noConversion"/>
  </si>
  <si>
    <t>党建会议室容纳四十人，包括会议桌椅，窗帘，茶水柜接访办公用品，档案柜，接访用椅等</t>
    <phoneticPr fontId="8" type="noConversion"/>
  </si>
  <si>
    <t>新办公大楼2、3、4层的视频安防监控系统及监控值班室监控系统的配套不间断电源的设备采购及安装调试</t>
    <phoneticPr fontId="8" type="noConversion"/>
  </si>
  <si>
    <t>项</t>
    <phoneticPr fontId="1" type="noConversion"/>
  </si>
  <si>
    <t>科目</t>
    <phoneticPr fontId="1" type="noConversion"/>
  </si>
  <si>
    <t>单位：万元</t>
    <phoneticPr fontId="1" type="noConversion"/>
  </si>
  <si>
    <t>合计</t>
    <phoneticPr fontId="1" type="noConversion"/>
  </si>
  <si>
    <t>项目名称</t>
    <phoneticPr fontId="1" type="noConversion"/>
  </si>
  <si>
    <t>2020年本级部门预算政府采购预算表</t>
    <phoneticPr fontId="8" type="noConversion"/>
  </si>
  <si>
    <t>2020年政府性基金预算收支表</t>
  </si>
  <si>
    <t>一、农网还贷资金收入</t>
  </si>
  <si>
    <t>一、文化旅游体育与传媒支出</t>
    <phoneticPr fontId="8" type="noConversion"/>
  </si>
  <si>
    <t>二、海南省高等级公路车辆通行附加费收入</t>
  </si>
  <si>
    <t xml:space="preserve">   国家电影事业发展专项资金安排的支出</t>
    <phoneticPr fontId="8" type="noConversion"/>
  </si>
  <si>
    <t>三、港口建设费收入</t>
  </si>
  <si>
    <t xml:space="preserve">   旅游发展基金支出</t>
    <phoneticPr fontId="8" type="noConversion"/>
  </si>
  <si>
    <t>四、国家电影事业发展专项资金收入</t>
    <phoneticPr fontId="8" type="noConversion"/>
  </si>
  <si>
    <t xml:space="preserve">   国家电影事业发展专项资金对应专项债务收入安排的支出</t>
    <phoneticPr fontId="8" type="noConversion"/>
  </si>
  <si>
    <t>五、国有土地收益基金收入</t>
    <phoneticPr fontId="8" type="noConversion"/>
  </si>
  <si>
    <t>二、社会保障和就业支出</t>
  </si>
  <si>
    <t>六、农业土地开发资金收入</t>
    <phoneticPr fontId="8" type="noConversion"/>
  </si>
  <si>
    <t xml:space="preserve">    大中型水库移民后期扶持基金支出</t>
  </si>
  <si>
    <t>七、国有土地使用权出让收入</t>
    <phoneticPr fontId="8" type="noConversion"/>
  </si>
  <si>
    <t xml:space="preserve">    小型水库移民扶助基金安排的支出</t>
    <phoneticPr fontId="8" type="noConversion"/>
  </si>
  <si>
    <t>八、大中型水库库区基金收入</t>
    <phoneticPr fontId="8" type="noConversion"/>
  </si>
  <si>
    <t xml:space="preserve">    小型水库移民扶助基金对应专项债务收入安排的支出</t>
    <phoneticPr fontId="8" type="noConversion"/>
  </si>
  <si>
    <t>九、彩票公益金收入</t>
    <phoneticPr fontId="8" type="noConversion"/>
  </si>
  <si>
    <t>三、节能环保支出</t>
  </si>
  <si>
    <t>十、城市基础设施配套费收入</t>
    <phoneticPr fontId="8" type="noConversion"/>
  </si>
  <si>
    <t xml:space="preserve">    可再生能源电价附加收入安排的支出</t>
  </si>
  <si>
    <t>十一、小型水库移民扶助基金收入</t>
    <phoneticPr fontId="8" type="noConversion"/>
  </si>
  <si>
    <t xml:space="preserve">    废弃电器电子产品处理基金支出</t>
  </si>
  <si>
    <t>十二、国家重大水利工程建设基金收入</t>
    <phoneticPr fontId="8" type="noConversion"/>
  </si>
  <si>
    <t>四、城乡社区支出</t>
  </si>
  <si>
    <t>十三、车辆通行费</t>
    <phoneticPr fontId="8" type="noConversion"/>
  </si>
  <si>
    <t xml:space="preserve">    国有土地使用权出让收入安排的支出</t>
    <phoneticPr fontId="8" type="noConversion"/>
  </si>
  <si>
    <t>十四、污水处理费收入</t>
    <phoneticPr fontId="8" type="noConversion"/>
  </si>
  <si>
    <t xml:space="preserve">    国有土地收益基金安排的支出</t>
    <phoneticPr fontId="8" type="noConversion"/>
  </si>
  <si>
    <t>十五、彩票发行机构和彩票销售机构的业务费用</t>
    <phoneticPr fontId="8" type="noConversion"/>
  </si>
  <si>
    <t xml:space="preserve">    农业土地开发资金安排的支出</t>
    <phoneticPr fontId="8" type="noConversion"/>
  </si>
  <si>
    <t>十六、其他政府性基金收入</t>
    <phoneticPr fontId="8" type="noConversion"/>
  </si>
  <si>
    <t xml:space="preserve">    城市基础设施配套费安排的支出</t>
    <phoneticPr fontId="8" type="noConversion"/>
  </si>
  <si>
    <t>十七、专项债券对应项目专项收入</t>
    <phoneticPr fontId="8" type="noConversion"/>
  </si>
  <si>
    <t xml:space="preserve">    污水处理费安排的支出</t>
    <phoneticPr fontId="8" type="noConversion"/>
  </si>
  <si>
    <t xml:space="preserve">    土地储备专项债券收入安排的支出</t>
    <phoneticPr fontId="8" type="noConversion"/>
  </si>
  <si>
    <t xml:space="preserve">    棚户区改造专项债券收入安排的支出</t>
    <phoneticPr fontId="8" type="noConversion"/>
  </si>
  <si>
    <t xml:space="preserve">    城市基础设施配套费对应专项债务收入安排的支出</t>
    <phoneticPr fontId="8" type="noConversion"/>
  </si>
  <si>
    <t xml:space="preserve">    污水处理费对应专项债务收入安排的支出</t>
    <phoneticPr fontId="8" type="noConversion"/>
  </si>
  <si>
    <t xml:space="preserve">    国有土地使用权出让收入对应专项债务收入安排的支出</t>
    <phoneticPr fontId="8" type="noConversion"/>
  </si>
  <si>
    <t>五、农林水支出</t>
  </si>
  <si>
    <t xml:space="preserve">    大中型水库库区基金安排的支出</t>
    <phoneticPr fontId="8" type="noConversion"/>
  </si>
  <si>
    <t xml:space="preserve">    三峡水库库区基金支出</t>
  </si>
  <si>
    <t xml:space="preserve">    国家重大水利工程建设基金安排的支出</t>
    <phoneticPr fontId="8" type="noConversion"/>
  </si>
  <si>
    <t xml:space="preserve">    大中型水库库区基金对应专项债务收入安排的支出</t>
    <phoneticPr fontId="8" type="noConversion"/>
  </si>
  <si>
    <t xml:space="preserve">    国家重大水利工程建设基金对应专项债务收入安排的支出</t>
    <phoneticPr fontId="8" type="noConversion"/>
  </si>
  <si>
    <t>六、交通运输支出</t>
  </si>
  <si>
    <t xml:space="preserve">    海南省高等级公路车辆通行附加费安排的支出</t>
    <phoneticPr fontId="8" type="noConversion"/>
  </si>
  <si>
    <t xml:space="preserve">    车辆通行费安排的支出</t>
    <phoneticPr fontId="8" type="noConversion"/>
  </si>
  <si>
    <t xml:space="preserve">    港口建设费安排的支出</t>
    <phoneticPr fontId="8" type="noConversion"/>
  </si>
  <si>
    <t xml:space="preserve">    铁路建设基金支出</t>
  </si>
  <si>
    <t xml:space="preserve">    船舶油污损害赔偿基金支出</t>
  </si>
  <si>
    <t xml:space="preserve">    民航发展基金支出</t>
  </si>
  <si>
    <t xml:space="preserve">    海南省高等级公路车辆通行附加费对应专项债务收入安排的支出</t>
    <phoneticPr fontId="8" type="noConversion"/>
  </si>
  <si>
    <t xml:space="preserve">    政府收费公路专项债券收入安排的支出</t>
    <phoneticPr fontId="8" type="noConversion"/>
  </si>
  <si>
    <t xml:space="preserve">    车辆通行费对应专项债务收入安排的支出</t>
    <phoneticPr fontId="8" type="noConversion"/>
  </si>
  <si>
    <t xml:space="preserve">    港口建设费对应专项债务收入安排的支出</t>
    <phoneticPr fontId="8" type="noConversion"/>
  </si>
  <si>
    <t>七、资源勘探工业信息等支出</t>
    <phoneticPr fontId="8" type="noConversion"/>
  </si>
  <si>
    <t xml:space="preserve">    农网还贷资金支出</t>
  </si>
  <si>
    <t>八、其他支出</t>
    <phoneticPr fontId="8" type="noConversion"/>
  </si>
  <si>
    <t xml:space="preserve">    其他政府性基金及对应专项债务收入安排的支出</t>
  </si>
  <si>
    <t xml:space="preserve">    彩票发行销售机构业务费安排的支出</t>
  </si>
  <si>
    <t xml:space="preserve">    彩票公益金安排的支出</t>
    <phoneticPr fontId="8" type="noConversion"/>
  </si>
  <si>
    <t>九、债务付息支出</t>
    <phoneticPr fontId="8" type="noConversion"/>
  </si>
  <si>
    <t>十、债务发行费用支出</t>
    <phoneticPr fontId="8" type="noConversion"/>
  </si>
  <si>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</si>
  <si>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</si>
  <si>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</si>
  <si>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</si>
  <si>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</si>
  <si>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</si>
  <si>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</si>
  <si>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</si>
  <si>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</si>
  <si>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phoneticPr fontId="8" type="noConversion"/>
  </si>
  <si>
    <t xml:space="preserve">  地方政府专项债务收入</t>
  </si>
  <si>
    <t xml:space="preserve"> 地方政府专项债务转贷支出</t>
    <phoneticPr fontId="8" type="noConversion"/>
  </si>
  <si>
    <t xml:space="preserve">  地方政府专项债务转贷收入</t>
    <phoneticPr fontId="8" type="noConversion"/>
  </si>
  <si>
    <t>2020年政府性基金预算收支明细表</t>
  </si>
  <si>
    <t xml:space="preserve">      资助国产影片放映</t>
  </si>
  <si>
    <t xml:space="preserve">      资助影院建设</t>
    <phoneticPr fontId="8" type="noConversion"/>
  </si>
  <si>
    <t xml:space="preserve">      资助少数民族语电影译制</t>
    <phoneticPr fontId="8" type="noConversion"/>
  </si>
  <si>
    <t xml:space="preserve">      购买农村电影公益性放映版权服务</t>
    <phoneticPr fontId="8" type="noConversion"/>
  </si>
  <si>
    <t xml:space="preserve">      其他国家电影事业发展专项资金支出</t>
  </si>
  <si>
    <t xml:space="preserve">  土地出让价款收入</t>
  </si>
  <si>
    <t xml:space="preserve">  补缴的土地价款</t>
  </si>
  <si>
    <t xml:space="preserve">      宣传促销</t>
    <phoneticPr fontId="8" type="noConversion"/>
  </si>
  <si>
    <t xml:space="preserve">  划拨土地收入</t>
  </si>
  <si>
    <t xml:space="preserve">      行业规划</t>
    <phoneticPr fontId="8" type="noConversion"/>
  </si>
  <si>
    <r>
      <t xml:space="preserve"> </t>
    </r>
    <r>
      <rPr>
        <sz val="11"/>
        <rFont val="宋体"/>
        <family val="3"/>
        <charset val="134"/>
      </rPr>
      <t xml:space="preserve"> </t>
    </r>
    <r>
      <rPr>
        <sz val="11"/>
        <rFont val="宋体"/>
        <family val="3"/>
        <charset val="134"/>
      </rPr>
      <t>缴纳新增建设用地土地有偿使用费</t>
    </r>
  </si>
  <si>
    <t xml:space="preserve">      旅游事业补助</t>
    <phoneticPr fontId="8" type="noConversion"/>
  </si>
  <si>
    <t xml:space="preserve">  其他土地出让收入</t>
  </si>
  <si>
    <t xml:space="preserve">      地方旅游开发项目补助</t>
    <phoneticPr fontId="8" type="noConversion"/>
  </si>
  <si>
    <t xml:space="preserve">      其他旅游发展基金支出 </t>
    <phoneticPr fontId="8" type="noConversion"/>
  </si>
  <si>
    <t xml:space="preserve">  福利彩票公益金收入</t>
  </si>
  <si>
    <t xml:space="preserve">      资助城市影院</t>
    <phoneticPr fontId="8" type="noConversion"/>
  </si>
  <si>
    <t xml:space="preserve">  体育彩票公益金收入</t>
  </si>
  <si>
    <t xml:space="preserve">      其他国家电影事业发展专项资金对应专项债务收入支出</t>
    <phoneticPr fontId="8" type="noConversion"/>
  </si>
  <si>
    <t xml:space="preserve">      移民补助</t>
  </si>
  <si>
    <t xml:space="preserve">      基础设施建设和经济发展</t>
    <phoneticPr fontId="8" type="noConversion"/>
  </si>
  <si>
    <t xml:space="preserve">      其他大中型水库移民后期扶持基金支出</t>
  </si>
  <si>
    <t xml:space="preserve">  福利彩票销售机构的业务费用</t>
    <phoneticPr fontId="8" type="noConversion"/>
  </si>
  <si>
    <t xml:space="preserve">  体育彩票销售机构的业务费用</t>
    <phoneticPr fontId="8" type="noConversion"/>
  </si>
  <si>
    <t xml:space="preserve">      基础设施建设和经济发展</t>
  </si>
  <si>
    <t xml:space="preserve">  彩票兑奖周转金</t>
    <phoneticPr fontId="8" type="noConversion"/>
  </si>
  <si>
    <t xml:space="preserve">      其他小型水库移民扶助基金支出</t>
  </si>
  <si>
    <t xml:space="preserve">  彩票发行销售风险基金</t>
    <phoneticPr fontId="8" type="noConversion"/>
  </si>
  <si>
    <t xml:space="preserve">  彩票市场调控资金收入</t>
    <phoneticPr fontId="8" type="noConversion"/>
  </si>
  <si>
    <t xml:space="preserve">      其他小型水库移民扶助基金对应专项债务收入安排的支出</t>
    <phoneticPr fontId="8" type="noConversion"/>
  </si>
  <si>
    <t xml:space="preserve">      风力发电补助</t>
    <phoneticPr fontId="8" type="noConversion"/>
  </si>
  <si>
    <t xml:space="preserve">      太阳能发电补助</t>
    <phoneticPr fontId="8" type="noConversion"/>
  </si>
  <si>
    <t xml:space="preserve">      生物质能发电补助</t>
    <phoneticPr fontId="8" type="noConversion"/>
  </si>
  <si>
    <t xml:space="preserve">      其他可再生能源电价附加收入安排的支出</t>
    <phoneticPr fontId="8" type="noConversion"/>
  </si>
  <si>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</si>
  <si>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</si>
  <si>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</si>
  <si>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</si>
  <si>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</si>
  <si>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</si>
  <si>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</si>
  <si>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</si>
  <si>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</si>
  <si>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</si>
  <si>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</si>
  <si>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</si>
  <si>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</si>
  <si>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</si>
  <si>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phoneticPr fontId="8" type="noConversion"/>
  </si>
  <si>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</si>
  <si>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</si>
  <si>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</si>
  <si>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</si>
  <si>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</si>
  <si>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</si>
  <si>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phoneticPr fontId="8" type="noConversion"/>
  </si>
  <si>
    <t xml:space="preserve">      污水处理设施建设和运营</t>
    <phoneticPr fontId="8" type="noConversion"/>
  </si>
  <si>
    <t xml:space="preserve">      代征手续费</t>
    <phoneticPr fontId="8" type="noConversion"/>
  </si>
  <si>
    <t xml:space="preserve">      其他污水处理费安排的支出</t>
    <phoneticPr fontId="8" type="noConversion"/>
  </si>
  <si>
    <t xml:space="preserve">      征地和拆迁补偿支出</t>
    <phoneticPr fontId="8" type="noConversion"/>
  </si>
  <si>
    <t xml:space="preserve">      土地开发支出</t>
    <phoneticPr fontId="8" type="noConversion"/>
  </si>
  <si>
    <t xml:space="preserve">      其他土地储备专项债券收入安排的支出</t>
    <phoneticPr fontId="8" type="noConversion"/>
  </si>
  <si>
    <t xml:space="preserve">      其他棚户区改造专项债券收入安排的支出</t>
    <phoneticPr fontId="8" type="noConversion"/>
  </si>
  <si>
    <t xml:space="preserve">      城市公共设施</t>
    <phoneticPr fontId="8" type="noConversion"/>
  </si>
  <si>
    <t xml:space="preserve">      城市环境卫生</t>
    <phoneticPr fontId="8" type="noConversion"/>
  </si>
  <si>
    <t xml:space="preserve">      公有房屋</t>
    <phoneticPr fontId="8" type="noConversion"/>
  </si>
  <si>
    <t xml:space="preserve">      城市防洪</t>
    <phoneticPr fontId="8" type="noConversion"/>
  </si>
  <si>
    <t xml:space="preserve">      其他城市基础设施配套费对应专项债务收入安排的支出</t>
    <phoneticPr fontId="8" type="noConversion"/>
  </si>
  <si>
    <t xml:space="preserve">      其他污水处理费对应专项债务收入安排的支出</t>
    <phoneticPr fontId="8" type="noConversion"/>
  </si>
  <si>
    <t xml:space="preserve">      城市建设支出</t>
    <phoneticPr fontId="8" type="noConversion"/>
  </si>
  <si>
    <t xml:space="preserve">      农村基础设施建设支出</t>
    <phoneticPr fontId="8" type="noConversion"/>
  </si>
  <si>
    <t xml:space="preserve">      廉租住房支出</t>
    <phoneticPr fontId="8" type="noConversion"/>
  </si>
  <si>
    <t xml:space="preserve">      棚户区改造支出</t>
    <phoneticPr fontId="8" type="noConversion"/>
  </si>
  <si>
    <t xml:space="preserve">      公共租赁住房支出</t>
    <phoneticPr fontId="8" type="noConversion"/>
  </si>
  <si>
    <t xml:space="preserve">      其他国有土地使用权出让收入对应专项债务收入安排的支出</t>
    <phoneticPr fontId="8" type="noConversion"/>
  </si>
  <si>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</si>
  <si>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</si>
  <si>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</si>
  <si>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</si>
  <si>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</si>
  <si>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南水北调工程建设</t>
  </si>
  <si>
    <t xml:space="preserve">      三峡后续工作</t>
    <phoneticPr fontId="8" type="noConversion"/>
  </si>
  <si>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</si>
  <si>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</si>
  <si>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</si>
  <si>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</si>
  <si>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</si>
  <si>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</si>
  <si>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</si>
  <si>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</si>
  <si>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</si>
  <si>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</si>
  <si>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</si>
  <si>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</si>
  <si>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</si>
  <si>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</si>
  <si>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</si>
  <si>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</si>
  <si>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</si>
  <si>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</si>
  <si>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</si>
  <si>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</si>
  <si>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</si>
  <si>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</si>
  <si>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</si>
  <si>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</si>
  <si>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</si>
  <si>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</si>
  <si>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</si>
  <si>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</si>
  <si>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</si>
  <si>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</si>
  <si>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</si>
  <si>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公路建设</t>
    <phoneticPr fontId="8" type="noConversion"/>
  </si>
  <si>
    <t xml:space="preserve">      其他海南省高等级公路车辆通行附加费对应专项债务收入安排的支出</t>
    <phoneticPr fontId="8" type="noConversion"/>
  </si>
  <si>
    <t xml:space="preserve">      其他政府收费公路专项债券收入安排的支出</t>
    <phoneticPr fontId="8" type="noConversion"/>
  </si>
  <si>
    <t xml:space="preserve">      港口设施</t>
    <phoneticPr fontId="8" type="noConversion"/>
  </si>
  <si>
    <t xml:space="preserve">      航运保障系统建设</t>
    <phoneticPr fontId="8" type="noConversion"/>
  </si>
  <si>
    <t xml:space="preserve">      其他港口建设费对应专项债务收入安排的支出</t>
    <phoneticPr fontId="8" type="noConversion"/>
  </si>
  <si>
    <t xml:space="preserve">      地方农网还贷资金支出</t>
  </si>
  <si>
    <t xml:space="preserve">      其他农网还贷资金支出</t>
  </si>
  <si>
    <t xml:space="preserve">      其他政府性基金安排的支出</t>
    <phoneticPr fontId="8" type="noConversion"/>
  </si>
  <si>
    <t xml:space="preserve">      其他地方自行试点项目收益专项债券收入安排的支出</t>
    <phoneticPr fontId="8" type="noConversion"/>
  </si>
  <si>
    <t xml:space="preserve">      其他政府性基金债务收入安排的支出</t>
    <phoneticPr fontId="8" type="noConversion"/>
  </si>
  <si>
    <t xml:space="preserve">    彩票发行销售机构业务费安排的支出</t>
    <phoneticPr fontId="8" type="noConversion"/>
  </si>
  <si>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</si>
  <si>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</si>
  <si>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</si>
  <si>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</si>
  <si>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</si>
  <si>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</si>
  <si>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</si>
  <si>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</si>
  <si>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</si>
  <si>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</si>
  <si>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</si>
  <si>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</si>
  <si>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</si>
  <si>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</si>
  <si>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</si>
  <si>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</si>
  <si>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</si>
  <si>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</si>
  <si>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phoneticPr fontId="8" type="noConversion"/>
  </si>
  <si>
    <t xml:space="preserve">      港口建设费债务付息支出</t>
    <phoneticPr fontId="8" type="noConversion"/>
  </si>
  <si>
    <t xml:space="preserve">      国家电影事业发展专项资金债务付息支出</t>
    <phoneticPr fontId="8" type="noConversion"/>
  </si>
  <si>
    <t xml:space="preserve">      国有土地使用权出让金债务付息支出</t>
    <phoneticPr fontId="8" type="noConversion"/>
  </si>
  <si>
    <t xml:space="preserve">      农业土地开发资金债务付息支出</t>
    <phoneticPr fontId="8" type="noConversion"/>
  </si>
  <si>
    <t xml:space="preserve">      大中型水库库区基金债务付息支出</t>
    <phoneticPr fontId="8" type="noConversion"/>
  </si>
  <si>
    <t xml:space="preserve">      城市基础设施配套费债务付息支出</t>
    <phoneticPr fontId="8" type="noConversion"/>
  </si>
  <si>
    <t xml:space="preserve">      小型水库移民扶助基金债务付息支出</t>
    <phoneticPr fontId="8" type="noConversion"/>
  </si>
  <si>
    <t xml:space="preserve">      国家重大水利工程建设基金债务付息支出</t>
    <phoneticPr fontId="8" type="noConversion"/>
  </si>
  <si>
    <t xml:space="preserve">      车辆通行费债务付息支出</t>
    <phoneticPr fontId="8" type="noConversion"/>
  </si>
  <si>
    <t xml:space="preserve">      污水处理费债务付息支出</t>
    <phoneticPr fontId="8" type="noConversion"/>
  </si>
  <si>
    <t xml:space="preserve">      土地储备专项债券付息支出</t>
    <phoneticPr fontId="8" type="noConversion"/>
  </si>
  <si>
    <t xml:space="preserve">      政府收费公路专项债券付息支出</t>
    <phoneticPr fontId="8" type="noConversion"/>
  </si>
  <si>
    <t xml:space="preserve">      棚户区改造专项债券付息支出</t>
    <phoneticPr fontId="8" type="noConversion"/>
  </si>
  <si>
    <t xml:space="preserve">      其他地方自行试点项目收益专项债券付息支出</t>
    <phoneticPr fontId="8" type="noConversion"/>
  </si>
  <si>
    <t xml:space="preserve">      其他政府性基金债务付息支出</t>
    <phoneticPr fontId="8" type="noConversion"/>
  </si>
  <si>
    <t xml:space="preserve">      海南省高等级公路车辆通行附加费债务发行费用支出</t>
    <phoneticPr fontId="8" type="noConversion"/>
  </si>
  <si>
    <t xml:space="preserve">      港口建设费债务发行费用支出</t>
    <phoneticPr fontId="8" type="noConversion"/>
  </si>
  <si>
    <t xml:space="preserve">      国家电影事业发展专项资金债务发行费用支出</t>
    <phoneticPr fontId="8" type="noConversion"/>
  </si>
  <si>
    <t xml:space="preserve">      国有土地使用权出让金债务发行费用支出</t>
    <phoneticPr fontId="8" type="noConversion"/>
  </si>
  <si>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</si>
  <si>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</si>
  <si>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</si>
  <si>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</si>
  <si>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</si>
  <si>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</si>
  <si>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</si>
  <si>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</si>
  <si>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</si>
  <si>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</si>
  <si>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phoneticPr fontId="8" type="noConversion"/>
  </si>
  <si>
    <t xml:space="preserve">      其他政府性基金债务发行费用支出</t>
    <phoneticPr fontId="8" type="noConversion"/>
  </si>
  <si>
    <t>2020年政府性基金预算支出资金来源情况表</t>
  </si>
  <si>
    <t>当年预算收入安排</t>
    <phoneticPr fontId="8" type="noConversion"/>
  </si>
  <si>
    <t>转移支付收入安排</t>
    <phoneticPr fontId="8" type="noConversion"/>
  </si>
  <si>
    <t>上年结余</t>
  </si>
  <si>
    <t xml:space="preserve">填报单位：XXX（部门）                                             </t>
    <phoneticPr fontId="8" type="noConversion"/>
  </si>
  <si>
    <t>科目名称　</t>
  </si>
  <si>
    <t>单位代码　</t>
  </si>
  <si>
    <t>本年政府性基金预算财政拨款支出</t>
  </si>
  <si>
    <r>
      <t xml:space="preserve">  </t>
    </r>
    <r>
      <rPr>
        <sz val="10.5"/>
        <color indexed="8"/>
        <rFont val="宋体"/>
        <family val="3"/>
        <charset val="134"/>
      </rPr>
      <t>国有土地使用权出让收入
及对应专项债务收入安排的支出</t>
    </r>
    <phoneticPr fontId="8" type="noConversion"/>
  </si>
  <si>
    <r>
      <t xml:space="preserve">  </t>
    </r>
    <r>
      <rPr>
        <sz val="10.5"/>
        <color indexed="8"/>
        <rFont val="宋体"/>
        <family val="3"/>
        <charset val="134"/>
      </rPr>
      <t xml:space="preserve">  </t>
    </r>
    <r>
      <rPr>
        <sz val="10.5"/>
        <color indexed="8"/>
        <rFont val="宋体"/>
        <family val="3"/>
        <charset val="134"/>
      </rPr>
      <t>征地和拆迁补偿支出</t>
    </r>
    <phoneticPr fontId="8" type="noConversion"/>
  </si>
  <si>
    <t xml:space="preserve">    土地开发支出</t>
    <phoneticPr fontId="8" type="noConversion"/>
  </si>
  <si>
    <r>
      <t xml:space="preserve">    </t>
    </r>
    <r>
      <rPr>
        <sz val="10.5"/>
        <color indexed="8"/>
        <rFont val="宋体"/>
        <family val="3"/>
        <charset val="134"/>
      </rPr>
      <t>城市建设支出</t>
    </r>
    <phoneticPr fontId="8" type="noConversion"/>
  </si>
  <si>
    <t>注：1.如此表无数据，则以空表形式公开，请不要删除此表；</t>
    <phoneticPr fontId="8" type="noConversion"/>
  </si>
  <si>
    <r>
      <t xml:space="preserve">       2</t>
    </r>
    <r>
      <rPr>
        <sz val="14"/>
        <color indexed="8"/>
        <rFont val="华文楷体"/>
        <family val="3"/>
        <charset val="134"/>
      </rPr>
      <t>.</t>
    </r>
    <r>
      <rPr>
        <sz val="14"/>
        <color indexed="8"/>
        <rFont val="华文楷体"/>
        <family val="3"/>
        <charset val="134"/>
      </rPr>
      <t>如此表为空表，请说明原因。</t>
    </r>
    <phoneticPr fontId="8" type="noConversion"/>
  </si>
  <si>
    <t>表六</t>
    <phoneticPr fontId="1" type="noConversion"/>
  </si>
  <si>
    <t>2020年文创园财政拨款收支总表</t>
    <phoneticPr fontId="1" type="noConversion"/>
  </si>
  <si>
    <t>表七</t>
    <phoneticPr fontId="1" type="noConversion"/>
  </si>
  <si>
    <t>2020年文创园一般公共预算支出表</t>
    <phoneticPr fontId="1" type="noConversion"/>
  </si>
  <si>
    <t>表八</t>
    <phoneticPr fontId="1" type="noConversion"/>
  </si>
  <si>
    <t>2020年文创园一般公共预算基本支出表</t>
    <phoneticPr fontId="1" type="noConversion"/>
  </si>
  <si>
    <t>表九</t>
    <phoneticPr fontId="1" type="noConversion"/>
  </si>
  <si>
    <t>表十</t>
    <phoneticPr fontId="1" type="noConversion"/>
  </si>
  <si>
    <t>表十一</t>
    <phoneticPr fontId="8" type="noConversion"/>
  </si>
  <si>
    <t>表十二</t>
    <phoneticPr fontId="1" type="noConversion"/>
  </si>
  <si>
    <t>表十三</t>
    <phoneticPr fontId="1" type="noConversion"/>
  </si>
  <si>
    <t>表十四</t>
    <phoneticPr fontId="1" type="noConversion"/>
  </si>
  <si>
    <t>2020年文创园政府性基金预算支出表</t>
    <phoneticPr fontId="1" type="noConversion"/>
  </si>
  <si>
    <t>财资地预01表</t>
    <phoneticPr fontId="8" type="noConversion"/>
  </si>
  <si>
    <t>填报单位：</t>
    <phoneticPr fontId="8" type="noConversion"/>
  </si>
  <si>
    <t>金额单位：万元</t>
    <phoneticPr fontId="8" type="noConversion"/>
  </si>
  <si>
    <r>
      <t>收</t>
    </r>
    <r>
      <rPr>
        <sz val="10"/>
        <rFont val="Times New Roman"/>
        <family val="1"/>
      </rPr>
      <t xml:space="preserve">          </t>
    </r>
    <r>
      <rPr>
        <sz val="10"/>
        <rFont val="宋体"/>
        <family val="3"/>
        <charset val="134"/>
      </rPr>
      <t>入</t>
    </r>
    <phoneticPr fontId="8" type="noConversion"/>
  </si>
  <si>
    <r>
      <t>支</t>
    </r>
    <r>
      <rPr>
        <sz val="10"/>
        <rFont val="Times New Roman"/>
        <family val="1"/>
      </rPr>
      <t xml:space="preserve">          </t>
    </r>
    <r>
      <rPr>
        <sz val="10"/>
        <rFont val="宋体"/>
        <family val="3"/>
        <charset val="134"/>
      </rPr>
      <t>出</t>
    </r>
    <phoneticPr fontId="8" type="noConversion"/>
  </si>
  <si>
    <r>
      <t>项</t>
    </r>
    <r>
      <rPr>
        <sz val="10"/>
        <rFont val="Times New Roman"/>
        <family val="1"/>
      </rPr>
      <t xml:space="preserve">        </t>
    </r>
    <r>
      <rPr>
        <sz val="10"/>
        <rFont val="宋体"/>
        <family val="3"/>
        <charset val="134"/>
      </rPr>
      <t>目</t>
    </r>
    <phoneticPr fontId="8" type="noConversion"/>
  </si>
  <si>
    <t>行次</t>
    <phoneticPr fontId="8" type="noConversion"/>
  </si>
  <si>
    <t>上年执行数</t>
    <phoneticPr fontId="8" type="noConversion"/>
  </si>
  <si>
    <t>2020年预算数</t>
  </si>
  <si>
    <t>省本级</t>
    <phoneticPr fontId="8" type="noConversion"/>
  </si>
  <si>
    <t>地市级及以下</t>
    <phoneticPr fontId="8" type="noConversion"/>
  </si>
  <si>
    <t>栏次</t>
    <phoneticPr fontId="8" type="noConversion"/>
  </si>
  <si>
    <t>一、利润收入</t>
    <phoneticPr fontId="8" type="noConversion"/>
  </si>
  <si>
    <t>一、解决历史遗留问题及改革成本支出</t>
    <phoneticPr fontId="8" type="noConversion"/>
  </si>
  <si>
    <t>二、股利、股息收入</t>
    <phoneticPr fontId="8" type="noConversion"/>
  </si>
  <si>
    <t>二、国有企业资本金注入</t>
    <phoneticPr fontId="8" type="noConversion"/>
  </si>
  <si>
    <t>三、产权转让收入</t>
    <phoneticPr fontId="8" type="noConversion"/>
  </si>
  <si>
    <t>三、国有企业政策性补贴</t>
    <phoneticPr fontId="8" type="noConversion"/>
  </si>
  <si>
    <t>四、清算收入</t>
    <phoneticPr fontId="8" type="noConversion"/>
  </si>
  <si>
    <t>四、金融国有资本经营预算支出</t>
    <phoneticPr fontId="8" type="noConversion"/>
  </si>
  <si>
    <t>五、其他国有资本经营预算收入</t>
    <phoneticPr fontId="8" type="noConversion"/>
  </si>
  <si>
    <t>五、其他国有资本经营预算支出</t>
    <phoneticPr fontId="8" type="noConversion"/>
  </si>
  <si>
    <t>收 入 合 计</t>
    <phoneticPr fontId="8" type="noConversion"/>
  </si>
  <si>
    <t>支 出 合 计</t>
    <phoneticPr fontId="8" type="noConversion"/>
  </si>
  <si>
    <t>国有资本经营预算转移支付收入</t>
    <phoneticPr fontId="8" type="noConversion"/>
  </si>
  <si>
    <t>国有资本经营预算转移支付支出</t>
    <phoneticPr fontId="8" type="noConversion"/>
  </si>
  <si>
    <t>——</t>
    <phoneticPr fontId="8" type="noConversion"/>
  </si>
  <si>
    <t>上年结转</t>
    <phoneticPr fontId="8" type="noConversion"/>
  </si>
  <si>
    <t>国有资本经营预算上解支出</t>
    <phoneticPr fontId="8" type="noConversion"/>
  </si>
  <si>
    <t>国有资本经营预算调出资金</t>
    <phoneticPr fontId="8" type="noConversion"/>
  </si>
  <si>
    <t>结转下年</t>
    <phoneticPr fontId="8" type="noConversion"/>
  </si>
  <si>
    <t>收 入 总 计</t>
    <phoneticPr fontId="8" type="noConversion"/>
  </si>
  <si>
    <t>支 出 总 计</t>
    <phoneticPr fontId="8" type="noConversion"/>
  </si>
  <si>
    <t>表十五                                     2020年国有资本经营预算收支总表</t>
    <phoneticPr fontId="1" type="noConversion"/>
  </si>
  <si>
    <r>
      <t>财资地预</t>
    </r>
    <r>
      <rPr>
        <sz val="10"/>
        <rFont val="Times New Roman"/>
        <family val="1"/>
      </rPr>
      <t>02</t>
    </r>
    <r>
      <rPr>
        <sz val="10"/>
        <rFont val="宋体"/>
        <family val="3"/>
        <charset val="134"/>
      </rPr>
      <t>表</t>
    </r>
    <phoneticPr fontId="8" type="noConversion"/>
  </si>
  <si>
    <t>填报单位：</t>
    <phoneticPr fontId="8" type="noConversion"/>
  </si>
  <si>
    <t>金额单位：万元</t>
    <phoneticPr fontId="8" type="noConversion"/>
  </si>
  <si>
    <t>科目编码</t>
    <phoneticPr fontId="8" type="noConversion"/>
  </si>
  <si>
    <t>科目名称</t>
    <phoneticPr fontId="8" type="noConversion"/>
  </si>
  <si>
    <t>行次</t>
    <phoneticPr fontId="8" type="noConversion"/>
  </si>
  <si>
    <t>上年执行数</t>
    <phoneticPr fontId="8" type="noConversion"/>
  </si>
  <si>
    <t>预算数为执行数的%</t>
    <phoneticPr fontId="8" type="noConversion"/>
  </si>
  <si>
    <t>小计</t>
    <phoneticPr fontId="8" type="noConversion"/>
  </si>
  <si>
    <t>省本级</t>
    <phoneticPr fontId="8" type="noConversion"/>
  </si>
  <si>
    <t>地市级及以下</t>
    <phoneticPr fontId="8" type="noConversion"/>
  </si>
  <si>
    <t>栏次</t>
    <phoneticPr fontId="8" type="noConversion"/>
  </si>
  <si>
    <t>一、利润收入</t>
    <phoneticPr fontId="8" type="noConversion"/>
  </si>
  <si>
    <t xml:space="preserve">    烟草企业利润收入</t>
  </si>
  <si>
    <t xml:space="preserve">    石油石化企业利润收入</t>
  </si>
  <si>
    <t>……</t>
    <phoneticPr fontId="8" type="noConversion"/>
  </si>
  <si>
    <t xml:space="preserve">    其他国有资本经营预算企业利润收入</t>
    <phoneticPr fontId="8" type="noConversion"/>
  </si>
  <si>
    <t>二、股利、股息收入</t>
    <phoneticPr fontId="8" type="noConversion"/>
  </si>
  <si>
    <r>
      <t xml:space="preserve">          </t>
    </r>
    <r>
      <rPr>
        <sz val="10"/>
        <rFont val="宋体"/>
        <family val="3"/>
        <charset val="134"/>
      </rPr>
      <t>国有控股公司股利、股息收入</t>
    </r>
    <phoneticPr fontId="8" type="noConversion"/>
  </si>
  <si>
    <r>
      <t xml:space="preserve">          </t>
    </r>
    <r>
      <rPr>
        <sz val="10"/>
        <rFont val="宋体"/>
        <family val="3"/>
        <charset val="134"/>
      </rPr>
      <t>国有参股公司股利、股息收入</t>
    </r>
    <phoneticPr fontId="8" type="noConversion"/>
  </si>
  <si>
    <r>
      <t xml:space="preserve">          </t>
    </r>
    <r>
      <rPr>
        <sz val="10"/>
        <rFont val="宋体"/>
        <family val="3"/>
        <charset val="134"/>
      </rPr>
      <t>其他国有资本经营预算企业股利、股息收入</t>
    </r>
    <phoneticPr fontId="8" type="noConversion"/>
  </si>
  <si>
    <t>三、产权转让收入</t>
    <phoneticPr fontId="8" type="noConversion"/>
  </si>
  <si>
    <r>
      <t xml:space="preserve">          </t>
    </r>
    <r>
      <rPr>
        <sz val="10"/>
        <rFont val="宋体"/>
        <family val="3"/>
        <charset val="134"/>
      </rPr>
      <t>国有股权、股份转让收入</t>
    </r>
    <phoneticPr fontId="8" type="noConversion"/>
  </si>
  <si>
    <r>
      <t xml:space="preserve">          </t>
    </r>
    <r>
      <rPr>
        <sz val="10"/>
        <rFont val="宋体"/>
        <family val="3"/>
        <charset val="134"/>
      </rPr>
      <t>国有独资企业产权转让收入</t>
    </r>
    <phoneticPr fontId="8" type="noConversion"/>
  </si>
  <si>
    <r>
      <t xml:space="preserve">          </t>
    </r>
    <r>
      <rPr>
        <sz val="10"/>
        <rFont val="宋体"/>
        <family val="3"/>
        <charset val="134"/>
      </rPr>
      <t>其他国有资本经营预算企业产权转让收入</t>
    </r>
    <phoneticPr fontId="8" type="noConversion"/>
  </si>
  <si>
    <t>四、清算收入</t>
    <phoneticPr fontId="8" type="noConversion"/>
  </si>
  <si>
    <r>
      <t xml:space="preserve">         </t>
    </r>
    <r>
      <rPr>
        <sz val="10"/>
        <rFont val="宋体"/>
        <family val="3"/>
        <charset val="134"/>
      </rPr>
      <t>国有股权、股份清算收入</t>
    </r>
    <phoneticPr fontId="8" type="noConversion"/>
  </si>
  <si>
    <r>
      <t xml:space="preserve">         </t>
    </r>
    <r>
      <rPr>
        <sz val="10"/>
        <rFont val="宋体"/>
        <family val="3"/>
        <charset val="134"/>
      </rPr>
      <t>国有独资企业清算收入</t>
    </r>
    <phoneticPr fontId="8" type="noConversion"/>
  </si>
  <si>
    <r>
      <t xml:space="preserve">         </t>
    </r>
    <r>
      <rPr>
        <sz val="10"/>
        <rFont val="宋体"/>
        <family val="3"/>
        <charset val="134"/>
      </rPr>
      <t>其他国有资本经营预算企业清算收入</t>
    </r>
    <phoneticPr fontId="8" type="noConversion"/>
  </si>
  <si>
    <t>五、其他国有资本经营预算收入</t>
    <phoneticPr fontId="8" type="noConversion"/>
  </si>
  <si>
    <r>
      <t>收入</t>
    </r>
    <r>
      <rPr>
        <b/>
        <sz val="10"/>
        <rFont val="宋体"/>
        <family val="3"/>
        <charset val="134"/>
      </rPr>
      <t>合</t>
    </r>
    <r>
      <rPr>
        <b/>
        <sz val="10"/>
        <rFont val="宋体"/>
        <family val="3"/>
        <charset val="134"/>
      </rPr>
      <t>计</t>
    </r>
    <phoneticPr fontId="8" type="noConversion"/>
  </si>
  <si>
    <t>国有资本经营预算转移支付收入</t>
    <phoneticPr fontId="8" type="noConversion"/>
  </si>
  <si>
    <r>
      <t>财资地预</t>
    </r>
    <r>
      <rPr>
        <sz val="10"/>
        <rFont val="Times New Roman"/>
        <family val="1"/>
      </rPr>
      <t>03</t>
    </r>
    <r>
      <rPr>
        <sz val="10"/>
        <rFont val="宋体"/>
        <family val="3"/>
        <charset val="134"/>
      </rPr>
      <t>表</t>
    </r>
    <phoneticPr fontId="8" type="noConversion"/>
  </si>
  <si>
    <t>合计</t>
    <phoneticPr fontId="8" type="noConversion"/>
  </si>
  <si>
    <t>资本性支出</t>
    <phoneticPr fontId="8" type="noConversion"/>
  </si>
  <si>
    <r>
      <t>费用性支出</t>
    </r>
    <r>
      <rPr>
        <sz val="11"/>
        <rFont val="Times New Roman"/>
        <family val="1"/>
      </rPr>
      <t xml:space="preserve"> </t>
    </r>
    <phoneticPr fontId="8" type="noConversion"/>
  </si>
  <si>
    <t>其他支出</t>
    <phoneticPr fontId="8" type="noConversion"/>
  </si>
  <si>
    <t xml:space="preserve">国有资本经营预算支出 </t>
    <phoneticPr fontId="8" type="noConversion"/>
  </si>
  <si>
    <t xml:space="preserve">    解决历史遗留问题及改革成本支出</t>
    <phoneticPr fontId="8" type="noConversion"/>
  </si>
  <si>
    <t xml:space="preserve">       厂办大集体改革支出</t>
    <phoneticPr fontId="8" type="noConversion"/>
  </si>
  <si>
    <t xml:space="preserve">       “三供一业”移交补助支出</t>
    <phoneticPr fontId="8" type="noConversion"/>
  </si>
  <si>
    <t xml:space="preserve">       国有企业办职教幼教补助支出</t>
    <phoneticPr fontId="8" type="noConversion"/>
  </si>
  <si>
    <t xml:space="preserve">       其他解决历史遗留问题及改革成本支出</t>
    <phoneticPr fontId="8" type="noConversion"/>
  </si>
  <si>
    <t xml:space="preserve">    国有企业资本金注入</t>
    <phoneticPr fontId="8" type="noConversion"/>
  </si>
  <si>
    <t xml:space="preserve">       国有经济结构调整支出   </t>
    <phoneticPr fontId="8" type="noConversion"/>
  </si>
  <si>
    <t xml:space="preserve">       公益性设施投资支出</t>
    <phoneticPr fontId="8" type="noConversion"/>
  </si>
  <si>
    <t xml:space="preserve">       前瞻性战略性产业发展支出</t>
    <phoneticPr fontId="8" type="noConversion"/>
  </si>
  <si>
    <t xml:space="preserve">       其他国有企业资本金注入</t>
    <phoneticPr fontId="8" type="noConversion"/>
  </si>
  <si>
    <t xml:space="preserve">    国有企业政策性补贴</t>
    <phoneticPr fontId="8" type="noConversion"/>
  </si>
  <si>
    <t xml:space="preserve">       国有企业政策性补贴</t>
    <phoneticPr fontId="8" type="noConversion"/>
  </si>
  <si>
    <t xml:space="preserve">    金融国有资本经营预算支出</t>
    <phoneticPr fontId="8" type="noConversion"/>
  </si>
  <si>
    <t xml:space="preserve">       资本性支出</t>
    <phoneticPr fontId="8" type="noConversion"/>
  </si>
  <si>
    <t xml:space="preserve">       改革性支出</t>
    <phoneticPr fontId="8" type="noConversion"/>
  </si>
  <si>
    <t xml:space="preserve">       其他金融国有资本经营预算支出</t>
    <phoneticPr fontId="8" type="noConversion"/>
  </si>
  <si>
    <t xml:space="preserve">    其他国有资本经营预算支出</t>
    <phoneticPr fontId="8" type="noConversion"/>
  </si>
  <si>
    <t xml:space="preserve">       其他国有资本经营预算支出</t>
    <phoneticPr fontId="8" type="noConversion"/>
  </si>
  <si>
    <t>支出合计</t>
    <phoneticPr fontId="8" type="noConversion"/>
  </si>
  <si>
    <t>转移性支出</t>
    <phoneticPr fontId="8" type="noConversion"/>
  </si>
  <si>
    <t>——</t>
    <phoneticPr fontId="8" type="noConversion"/>
  </si>
  <si>
    <t>调出资金</t>
    <phoneticPr fontId="8" type="noConversion"/>
  </si>
  <si>
    <t>表十六                           2020年国有资本经营收入预算表</t>
    <phoneticPr fontId="1" type="noConversion"/>
  </si>
  <si>
    <t>表十七                                                        2020年国有资本经营支出预算表</t>
    <phoneticPr fontId="1" type="noConversion"/>
  </si>
  <si>
    <t>财资地预04表</t>
    <phoneticPr fontId="8" type="noConversion"/>
  </si>
  <si>
    <t>单位：万元、户</t>
    <phoneticPr fontId="8" type="noConversion"/>
  </si>
  <si>
    <t>项   目</t>
    <phoneticPr fontId="8" type="noConversion"/>
  </si>
  <si>
    <t>一、实施范围</t>
    <phoneticPr fontId="8" type="noConversion"/>
  </si>
  <si>
    <t>－</t>
    <phoneticPr fontId="8" type="noConversion"/>
  </si>
  <si>
    <t>预算单位户数</t>
    <phoneticPr fontId="8" type="noConversion"/>
  </si>
  <si>
    <t>国有及国有控、参股企业户数（法人企业）</t>
    <phoneticPr fontId="8" type="noConversion"/>
  </si>
  <si>
    <t xml:space="preserve">    其中：纳入预算实施范围企业户数（法人企业）</t>
    <phoneticPr fontId="8" type="noConversion"/>
  </si>
  <si>
    <t>是否包括金融企业</t>
    <phoneticPr fontId="8" type="noConversion"/>
  </si>
  <si>
    <t>是否包括文化企业</t>
    <phoneticPr fontId="8" type="noConversion"/>
  </si>
  <si>
    <t>是否包括部门所属企业</t>
    <phoneticPr fontId="8" type="noConversion"/>
  </si>
  <si>
    <t>是否包括事业单位出资企业</t>
    <phoneticPr fontId="8" type="noConversion"/>
  </si>
  <si>
    <t>二、主要财务指标</t>
    <phoneticPr fontId="8" type="noConversion"/>
  </si>
  <si>
    <t>（一）国有及国有控、参股企业</t>
    <phoneticPr fontId="8" type="noConversion"/>
  </si>
  <si>
    <t>资产总额合计</t>
    <phoneticPr fontId="8" type="noConversion"/>
  </si>
  <si>
    <t>负债总额合计</t>
    <phoneticPr fontId="8" type="noConversion"/>
  </si>
  <si>
    <t>所有者权益合计</t>
    <phoneticPr fontId="8" type="noConversion"/>
  </si>
  <si>
    <t>利润总额合计</t>
    <phoneticPr fontId="8" type="noConversion"/>
  </si>
  <si>
    <t>净利润合计</t>
    <phoneticPr fontId="8" type="noConversion"/>
  </si>
  <si>
    <t>归属于母公司所有者净利润合计</t>
    <phoneticPr fontId="8" type="noConversion"/>
  </si>
  <si>
    <t>（二）纳入预算实施范围企业</t>
    <phoneticPr fontId="8" type="noConversion"/>
  </si>
  <si>
    <t>三、国有资本收益情况</t>
    <phoneticPr fontId="8" type="noConversion"/>
  </si>
  <si>
    <t>比例类型（单一比例/分类比例）</t>
    <phoneticPr fontId="8" type="noConversion"/>
  </si>
  <si>
    <t>比例数值</t>
    <phoneticPr fontId="8" type="noConversion"/>
  </si>
  <si>
    <t>四、编报情况</t>
    <phoneticPr fontId="8" type="noConversion"/>
  </si>
  <si>
    <t>上报级次（人大/政府）</t>
    <phoneticPr fontId="8" type="noConversion"/>
  </si>
  <si>
    <t>上报起始年</t>
    <phoneticPr fontId="8" type="noConversion"/>
  </si>
  <si>
    <t>表十八           2019年国有资本经营预算补充表</t>
    <phoneticPr fontId="8" type="noConversion"/>
  </si>
</sst>
</file>

<file path=xl/styles.xml><?xml version="1.0" encoding="utf-8"?>
<styleSheet xmlns="http://schemas.openxmlformats.org/spreadsheetml/2006/main">
  <numFmts count="7">
    <numFmt numFmtId="176" formatCode="#,##0.00_ "/>
    <numFmt numFmtId="177" formatCode="0_ "/>
    <numFmt numFmtId="178" formatCode="0.0_ "/>
    <numFmt numFmtId="179" formatCode="#,##0.00_);[Red]\(#,##0.00\)"/>
    <numFmt numFmtId="180" formatCode="0.00_ "/>
    <numFmt numFmtId="181" formatCode="0.00_);\(0.00\)"/>
    <numFmt numFmtId="182" formatCode="00"/>
  </numFmts>
  <fonts count="57">
    <font>
      <sz val="11"/>
      <color theme="1"/>
      <name val="宋体"/>
      <family val="2"/>
      <charset val="134"/>
      <scheme val="minor"/>
    </font>
    <font>
      <sz val="9"/>
      <name val="宋体"/>
      <family val="2"/>
      <charset val="134"/>
      <scheme val="minor"/>
    </font>
    <font>
      <sz val="11"/>
      <color rgb="FFFF0000"/>
      <name val="宋体"/>
      <family val="2"/>
      <charset val="134"/>
      <scheme val="minor"/>
    </font>
    <font>
      <sz val="12"/>
      <name val="黑体"/>
      <family val="3"/>
      <charset val="134"/>
    </font>
    <font>
      <b/>
      <sz val="16"/>
      <name val="黑体"/>
      <family val="3"/>
      <charset val="134"/>
    </font>
    <font>
      <b/>
      <sz val="12"/>
      <name val="宋体"/>
      <family val="3"/>
      <charset val="134"/>
    </font>
    <font>
      <sz val="11"/>
      <name val="宋体"/>
      <family val="3"/>
      <charset val="134"/>
    </font>
    <font>
      <sz val="10"/>
      <name val="宋体"/>
      <family val="3"/>
      <charset val="134"/>
    </font>
    <font>
      <sz val="9"/>
      <name val="宋体"/>
      <family val="3"/>
      <charset val="134"/>
    </font>
    <font>
      <sz val="11"/>
      <color rgb="FFFF0000"/>
      <name val="宋体"/>
      <family val="3"/>
      <charset val="134"/>
    </font>
    <font>
      <sz val="12"/>
      <color rgb="FFFF0000"/>
      <name val="宋体"/>
      <family val="3"/>
      <charset val="134"/>
    </font>
    <font>
      <b/>
      <sz val="11"/>
      <name val="宋体"/>
      <family val="3"/>
      <charset val="134"/>
    </font>
    <font>
      <sz val="12"/>
      <name val="宋体"/>
      <family val="3"/>
      <charset val="134"/>
    </font>
    <font>
      <b/>
      <sz val="14"/>
      <name val="宋体"/>
      <family val="3"/>
      <charset val="134"/>
    </font>
    <font>
      <sz val="11"/>
      <color theme="1"/>
      <name val="宋体"/>
      <family val="3"/>
      <charset val="134"/>
    </font>
    <font>
      <sz val="12"/>
      <color theme="1"/>
      <name val="宋体"/>
      <family val="3"/>
      <charset val="134"/>
    </font>
    <font>
      <sz val="11"/>
      <name val="宋体"/>
      <family val="3"/>
      <charset val="134"/>
      <scheme val="minor"/>
    </font>
    <font>
      <b/>
      <sz val="10"/>
      <name val="宋体"/>
      <family val="3"/>
      <charset val="134"/>
    </font>
    <font>
      <b/>
      <sz val="8"/>
      <name val="宋体"/>
      <family val="3"/>
      <charset val="134"/>
    </font>
    <font>
      <b/>
      <sz val="18"/>
      <color theme="1"/>
      <name val="方正小标宋简体"/>
      <family val="4"/>
      <charset val="134"/>
    </font>
    <font>
      <sz val="14"/>
      <color theme="1"/>
      <name val="宋体"/>
      <family val="3"/>
      <charset val="134"/>
    </font>
    <font>
      <sz val="10.5"/>
      <color theme="1"/>
      <name val="宋体"/>
      <family val="3"/>
      <charset val="134"/>
    </font>
    <font>
      <b/>
      <sz val="10.5"/>
      <color theme="1"/>
      <name val="宋体"/>
      <family val="3"/>
      <charset val="134"/>
    </font>
    <font>
      <sz val="10.5"/>
      <name val="宋体"/>
      <family val="3"/>
      <charset val="134"/>
    </font>
    <font>
      <sz val="10.5"/>
      <color indexed="10"/>
      <name val="宋体"/>
      <family val="3"/>
      <charset val="134"/>
    </font>
    <font>
      <sz val="10.5"/>
      <color rgb="FFFF0000"/>
      <name val="宋体"/>
      <family val="3"/>
      <charset val="134"/>
    </font>
    <font>
      <sz val="16"/>
      <color theme="1"/>
      <name val="仿宋"/>
      <family val="3"/>
      <charset val="134"/>
    </font>
    <font>
      <sz val="18"/>
      <color theme="1"/>
      <name val="方正小标宋简体"/>
      <family val="4"/>
      <charset val="134"/>
    </font>
    <font>
      <sz val="10.5"/>
      <color indexed="8"/>
      <name val="宋体"/>
      <family val="3"/>
      <charset val="134"/>
    </font>
    <font>
      <sz val="10.5"/>
      <color rgb="FF000000"/>
      <name val="宋体"/>
      <family val="3"/>
      <charset val="134"/>
    </font>
    <font>
      <sz val="11"/>
      <color rgb="FFFF0000"/>
      <name val="宋体"/>
      <family val="3"/>
      <charset val="134"/>
      <scheme val="minor"/>
    </font>
    <font>
      <sz val="10"/>
      <color theme="1"/>
      <name val="宋体"/>
      <family val="3"/>
      <charset val="134"/>
    </font>
    <font>
      <sz val="12"/>
      <color indexed="8"/>
      <name val="宋体"/>
      <family val="3"/>
      <charset val="134"/>
    </font>
    <font>
      <b/>
      <sz val="20"/>
      <color theme="1"/>
      <name val="宋体"/>
      <family val="3"/>
      <charset val="134"/>
      <scheme val="major"/>
    </font>
    <font>
      <b/>
      <sz val="11"/>
      <color theme="1"/>
      <name val="宋体"/>
      <family val="3"/>
      <charset val="134"/>
      <scheme val="minor"/>
    </font>
    <font>
      <sz val="11"/>
      <color indexed="8"/>
      <name val="宋体"/>
      <family val="3"/>
      <charset val="134"/>
    </font>
    <font>
      <b/>
      <sz val="10.5"/>
      <color rgb="FF000000"/>
      <name val="宋体"/>
      <family val="3"/>
      <charset val="134"/>
    </font>
    <font>
      <sz val="14"/>
      <color theme="1"/>
      <name val="华文楷体"/>
      <family val="3"/>
      <charset val="134"/>
    </font>
    <font>
      <b/>
      <sz val="18"/>
      <name val="宋体"/>
      <family val="3"/>
      <charset val="134"/>
    </font>
    <font>
      <sz val="10"/>
      <name val="宋体"/>
      <family val="3"/>
      <charset val="134"/>
      <scheme val="minor"/>
    </font>
    <font>
      <b/>
      <sz val="11"/>
      <color rgb="FFFF0000"/>
      <name val="宋体"/>
      <family val="3"/>
      <charset val="134"/>
      <scheme val="minor"/>
    </font>
    <font>
      <sz val="9"/>
      <name val="宋体"/>
      <family val="3"/>
      <charset val="134"/>
      <scheme val="minor"/>
    </font>
    <font>
      <b/>
      <sz val="10"/>
      <color rgb="FFFF0000"/>
      <name val="宋体"/>
      <family val="3"/>
      <charset val="134"/>
      <scheme val="minor"/>
    </font>
    <font>
      <sz val="11"/>
      <name val="宋体"/>
      <family val="2"/>
      <charset val="134"/>
      <scheme val="minor"/>
    </font>
    <font>
      <sz val="11"/>
      <name val="宋体"/>
      <family val="2"/>
      <scheme val="minor"/>
    </font>
    <font>
      <sz val="10"/>
      <name val="宋体"/>
      <family val="2"/>
      <charset val="134"/>
      <scheme val="minor"/>
    </font>
    <font>
      <b/>
      <sz val="11"/>
      <name val="宋体"/>
      <family val="3"/>
      <charset val="134"/>
      <scheme val="minor"/>
    </font>
    <font>
      <sz val="12"/>
      <color theme="1"/>
      <name val="宋体"/>
      <family val="3"/>
      <charset val="134"/>
      <scheme val="minor"/>
    </font>
    <font>
      <b/>
      <sz val="12"/>
      <color theme="1"/>
      <name val="宋体"/>
      <family val="3"/>
      <charset val="134"/>
      <scheme val="minor"/>
    </font>
    <font>
      <sz val="11"/>
      <color rgb="FF000000"/>
      <name val="宋体"/>
      <family val="3"/>
      <charset val="134"/>
    </font>
    <font>
      <sz val="14"/>
      <color indexed="8"/>
      <name val="华文楷体"/>
      <family val="3"/>
      <charset val="134"/>
    </font>
    <font>
      <sz val="16"/>
      <name val="黑体"/>
      <family val="3"/>
      <charset val="134"/>
    </font>
    <font>
      <sz val="10"/>
      <name val="Times New Roman"/>
      <family val="1"/>
    </font>
    <font>
      <b/>
      <sz val="10"/>
      <name val="Times New Roman"/>
      <family val="1"/>
    </font>
    <font>
      <sz val="11"/>
      <name val="Times New Roman"/>
      <family val="1"/>
    </font>
    <font>
      <sz val="10"/>
      <name val="宋体"/>
      <family val="3"/>
      <charset val="134"/>
      <scheme val="major"/>
    </font>
    <font>
      <b/>
      <sz val="10"/>
      <name val="宋体"/>
      <family val="3"/>
      <charset val="134"/>
      <scheme val="major"/>
    </font>
  </fonts>
  <fills count="8">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7">
    <xf numFmtId="0" fontId="0" fillId="0" borderId="0">
      <alignment vertical="center"/>
    </xf>
    <xf numFmtId="0" fontId="12" fillId="0" borderId="0"/>
    <xf numFmtId="0" fontId="8" fillId="0" borderId="0"/>
    <xf numFmtId="0" fontId="8" fillId="0" borderId="0"/>
    <xf numFmtId="0" fontId="12" fillId="0" borderId="0">
      <alignment vertical="center"/>
    </xf>
    <xf numFmtId="0" fontId="12" fillId="0" borderId="0">
      <alignment vertical="center"/>
    </xf>
    <xf numFmtId="0" fontId="12" fillId="0" borderId="0"/>
  </cellStyleXfs>
  <cellXfs count="399">
    <xf numFmtId="0" fontId="0" fillId="0" borderId="0" xfId="0">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ill="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2" borderId="1" xfId="0" applyFont="1" applyFill="1" applyBorder="1" applyAlignment="1">
      <alignment vertical="center"/>
    </xf>
    <xf numFmtId="0" fontId="6" fillId="0" borderId="1" xfId="0" applyFont="1" applyFill="1" applyBorder="1" applyAlignment="1">
      <alignment vertical="center"/>
    </xf>
    <xf numFmtId="0" fontId="7" fillId="3" borderId="1" xfId="0" applyFont="1" applyFill="1" applyBorder="1" applyAlignment="1">
      <alignment vertical="center"/>
    </xf>
    <xf numFmtId="0" fontId="7" fillId="3" borderId="1" xfId="0" applyFont="1" applyFill="1" applyBorder="1" applyAlignment="1">
      <alignment vertical="center" wrapText="1"/>
    </xf>
    <xf numFmtId="0" fontId="9" fillId="0" borderId="1" xfId="0" applyFont="1" applyFill="1" applyBorder="1" applyAlignment="1">
      <alignment vertical="center"/>
    </xf>
    <xf numFmtId="0" fontId="10" fillId="0" borderId="0" xfId="0" applyFont="1" applyFill="1" applyAlignment="1">
      <alignment vertical="center"/>
    </xf>
    <xf numFmtId="176" fontId="9" fillId="0" borderId="1" xfId="0" applyNumberFormat="1" applyFont="1" applyFill="1" applyBorder="1" applyAlignment="1">
      <alignment vertical="center"/>
    </xf>
    <xf numFmtId="0" fontId="6" fillId="4" borderId="1" xfId="0" applyFont="1" applyFill="1" applyBorder="1" applyAlignment="1">
      <alignment vertical="center"/>
    </xf>
    <xf numFmtId="176" fontId="6" fillId="0" borderId="1" xfId="0" applyNumberFormat="1" applyFont="1" applyFill="1" applyBorder="1" applyAlignment="1">
      <alignment vertical="center"/>
    </xf>
    <xf numFmtId="0" fontId="11" fillId="5" borderId="1" xfId="0" applyFont="1" applyFill="1" applyBorder="1" applyAlignment="1">
      <alignment horizontal="distributed" vertical="center"/>
    </xf>
    <xf numFmtId="0" fontId="6" fillId="5" borderId="1" xfId="0" applyFont="1" applyFill="1" applyBorder="1" applyAlignment="1">
      <alignment vertical="center"/>
    </xf>
    <xf numFmtId="0" fontId="0" fillId="5" borderId="0" xfId="0" applyFont="1" applyFill="1" applyAlignment="1">
      <alignment vertical="center"/>
    </xf>
    <xf numFmtId="0" fontId="3" fillId="4" borderId="0" xfId="0" applyFont="1" applyFill="1" applyAlignment="1">
      <alignment vertical="center"/>
    </xf>
    <xf numFmtId="0" fontId="0" fillId="4" borderId="0" xfId="0" applyFont="1" applyFill="1" applyAlignment="1">
      <alignment vertical="center"/>
    </xf>
    <xf numFmtId="0" fontId="0" fillId="4" borderId="0" xfId="0" applyFont="1" applyFill="1" applyAlignment="1">
      <alignment horizontal="right" vertical="center"/>
    </xf>
    <xf numFmtId="0" fontId="12" fillId="4" borderId="0" xfId="0" applyFont="1" applyFill="1" applyAlignment="1">
      <alignment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177" fontId="6" fillId="6" borderId="1" xfId="0" applyNumberFormat="1" applyFont="1" applyFill="1" applyBorder="1" applyAlignment="1" applyProtection="1">
      <alignment horizontal="left" vertical="center"/>
      <protection locked="0"/>
    </xf>
    <xf numFmtId="0" fontId="6" fillId="6" borderId="1" xfId="0" applyFont="1" applyFill="1" applyBorder="1" applyAlignment="1">
      <alignment vertical="center"/>
    </xf>
    <xf numFmtId="177" fontId="6" fillId="4" borderId="1" xfId="0" applyNumberFormat="1" applyFont="1" applyFill="1" applyBorder="1" applyAlignment="1" applyProtection="1">
      <alignment horizontal="left" vertical="center"/>
      <protection locked="0"/>
    </xf>
    <xf numFmtId="178" fontId="6" fillId="4" borderId="1" xfId="0" applyNumberFormat="1" applyFont="1" applyFill="1" applyBorder="1" applyAlignment="1" applyProtection="1">
      <alignment horizontal="left" vertical="center"/>
      <protection locked="0"/>
    </xf>
    <xf numFmtId="177" fontId="6" fillId="4" borderId="3" xfId="0" applyNumberFormat="1" applyFont="1" applyFill="1" applyBorder="1" applyAlignment="1" applyProtection="1">
      <alignment horizontal="left" vertical="center"/>
      <protection locked="0"/>
    </xf>
    <xf numFmtId="178" fontId="6" fillId="6" borderId="1" xfId="0" applyNumberFormat="1" applyFont="1" applyFill="1" applyBorder="1" applyAlignment="1" applyProtection="1">
      <alignment horizontal="left" vertical="center"/>
      <protection locked="0"/>
    </xf>
    <xf numFmtId="177" fontId="6" fillId="6" borderId="3" xfId="0" applyNumberFormat="1" applyFont="1" applyFill="1" applyBorder="1" applyAlignment="1" applyProtection="1">
      <alignment horizontal="left" vertical="center"/>
      <protection locked="0"/>
    </xf>
    <xf numFmtId="178" fontId="6" fillId="4" borderId="3" xfId="0" applyNumberFormat="1" applyFont="1" applyFill="1" applyBorder="1" applyAlignment="1" applyProtection="1">
      <alignment horizontal="left" vertical="center"/>
      <protection locked="0"/>
    </xf>
    <xf numFmtId="0" fontId="11" fillId="4" borderId="1" xfId="0" applyFont="1" applyFill="1" applyBorder="1" applyAlignment="1">
      <alignment vertical="center"/>
    </xf>
    <xf numFmtId="1" fontId="6" fillId="4" borderId="1" xfId="0" applyNumberFormat="1" applyFont="1" applyFill="1" applyBorder="1" applyAlignment="1" applyProtection="1">
      <alignment vertical="center"/>
      <protection locked="0"/>
    </xf>
    <xf numFmtId="0" fontId="6" fillId="4" borderId="1" xfId="0" applyNumberFormat="1" applyFont="1" applyFill="1" applyBorder="1" applyAlignment="1" applyProtection="1">
      <alignment vertical="center"/>
      <protection locked="0"/>
    </xf>
    <xf numFmtId="177" fontId="6" fillId="2" borderId="1" xfId="0" applyNumberFormat="1" applyFont="1" applyFill="1" applyBorder="1" applyAlignment="1" applyProtection="1">
      <alignment horizontal="left" vertical="center"/>
      <protection locked="0"/>
    </xf>
    <xf numFmtId="0" fontId="6" fillId="7" borderId="1" xfId="0" applyFont="1" applyFill="1" applyBorder="1" applyAlignment="1">
      <alignment vertical="center"/>
    </xf>
    <xf numFmtId="0" fontId="12" fillId="2" borderId="1" xfId="0" applyFont="1" applyFill="1" applyBorder="1" applyAlignment="1">
      <alignment vertical="center"/>
    </xf>
    <xf numFmtId="0" fontId="9" fillId="4" borderId="1" xfId="0" applyFont="1" applyFill="1" applyBorder="1" applyAlignment="1">
      <alignment vertical="center"/>
    </xf>
    <xf numFmtId="0" fontId="6" fillId="4" borderId="4" xfId="0" applyFont="1" applyFill="1" applyBorder="1" applyAlignment="1">
      <alignment vertical="center"/>
    </xf>
    <xf numFmtId="0" fontId="6" fillId="4" borderId="0" xfId="0" applyFont="1" applyFill="1" applyAlignment="1">
      <alignment vertical="center"/>
    </xf>
    <xf numFmtId="0" fontId="6" fillId="2" borderId="4" xfId="0" applyFont="1" applyFill="1" applyBorder="1" applyAlignment="1">
      <alignment vertical="center"/>
    </xf>
    <xf numFmtId="0" fontId="12" fillId="4" borderId="1" xfId="0" applyFont="1" applyFill="1" applyBorder="1" applyAlignment="1">
      <alignment vertical="center"/>
    </xf>
    <xf numFmtId="0" fontId="12" fillId="5" borderId="1" xfId="0" applyFont="1" applyFill="1" applyBorder="1" applyAlignment="1">
      <alignment vertical="center"/>
    </xf>
    <xf numFmtId="0" fontId="12" fillId="5" borderId="0" xfId="0" applyFont="1" applyFill="1" applyAlignment="1">
      <alignment vertical="center"/>
    </xf>
    <xf numFmtId="0" fontId="3"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0"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protection locked="0"/>
    </xf>
    <xf numFmtId="179" fontId="11" fillId="0" borderId="1" xfId="0" applyNumberFormat="1" applyFont="1" applyFill="1" applyBorder="1" applyAlignment="1" applyProtection="1">
      <alignment horizontal="left" vertical="center"/>
      <protection locked="0"/>
    </xf>
    <xf numFmtId="179" fontId="6" fillId="0" borderId="1" xfId="0" applyNumberFormat="1" applyFont="1" applyFill="1" applyBorder="1" applyAlignment="1" applyProtection="1">
      <alignment vertical="center"/>
      <protection locked="0"/>
    </xf>
    <xf numFmtId="1" fontId="11" fillId="0" borderId="1" xfId="0" applyNumberFormat="1" applyFont="1" applyFill="1" applyBorder="1" applyAlignment="1" applyProtection="1">
      <alignment vertical="center"/>
      <protection locked="0"/>
    </xf>
    <xf numFmtId="179" fontId="11" fillId="2" borderId="1" xfId="0" applyNumberFormat="1" applyFont="1" applyFill="1" applyBorder="1" applyAlignment="1" applyProtection="1">
      <alignment vertical="center"/>
      <protection locked="0"/>
    </xf>
    <xf numFmtId="1" fontId="6" fillId="0" borderId="1" xfId="0" applyNumberFormat="1" applyFont="1" applyFill="1" applyBorder="1" applyAlignment="1" applyProtection="1">
      <alignment horizontal="left" vertical="center"/>
      <protection locked="0"/>
    </xf>
    <xf numFmtId="179" fontId="6" fillId="2" borderId="1" xfId="0" applyNumberFormat="1" applyFont="1" applyFill="1" applyBorder="1" applyAlignment="1" applyProtection="1">
      <alignment horizontal="right" vertical="center"/>
      <protection locked="0"/>
    </xf>
    <xf numFmtId="179" fontId="6" fillId="0" borderId="1" xfId="0" applyNumberFormat="1" applyFont="1" applyFill="1" applyBorder="1" applyAlignment="1" applyProtection="1">
      <alignment horizontal="left" vertical="center"/>
      <protection locked="0"/>
    </xf>
    <xf numFmtId="1" fontId="6" fillId="0" borderId="1" xfId="0" applyNumberFormat="1" applyFont="1" applyFill="1" applyBorder="1" applyAlignment="1" applyProtection="1">
      <alignment vertical="center"/>
      <protection locked="0"/>
    </xf>
    <xf numFmtId="0" fontId="6" fillId="0" borderId="1" xfId="0" applyNumberFormat="1" applyFont="1" applyFill="1" applyBorder="1" applyAlignment="1" applyProtection="1">
      <alignment vertical="center"/>
      <protection locked="0"/>
    </xf>
    <xf numFmtId="3" fontId="6" fillId="0" borderId="1" xfId="0" applyNumberFormat="1" applyFont="1" applyFill="1" applyBorder="1" applyAlignment="1" applyProtection="1">
      <alignment vertical="center"/>
      <protection locked="0"/>
    </xf>
    <xf numFmtId="0" fontId="6" fillId="0" borderId="1" xfId="0" applyFont="1" applyBorder="1" applyAlignment="1" applyProtection="1">
      <alignment vertical="center" wrapText="1"/>
      <protection locked="0"/>
    </xf>
    <xf numFmtId="179" fontId="6" fillId="0" borderId="1" xfId="0" applyNumberFormat="1" applyFont="1" applyFill="1" applyBorder="1" applyAlignment="1" applyProtection="1">
      <alignment vertical="center"/>
    </xf>
    <xf numFmtId="179" fontId="6" fillId="0" borderId="1" xfId="0" applyNumberFormat="1" applyFont="1" applyBorder="1" applyAlignment="1" applyProtection="1">
      <alignment vertical="center"/>
      <protection locked="0"/>
    </xf>
    <xf numFmtId="179" fontId="0" fillId="0" borderId="0" xfId="0" applyNumberFormat="1" applyFont="1" applyFill="1" applyAlignment="1" applyProtection="1">
      <alignment vertical="center"/>
      <protection locked="0"/>
    </xf>
    <xf numFmtId="179" fontId="14" fillId="4" borderId="1" xfId="0" applyNumberFormat="1" applyFont="1" applyFill="1" applyBorder="1" applyAlignment="1" applyProtection="1">
      <alignment vertical="center"/>
      <protection locked="0"/>
    </xf>
    <xf numFmtId="0" fontId="15" fillId="4" borderId="0" xfId="0" applyFont="1" applyFill="1" applyAlignment="1" applyProtection="1">
      <alignment vertical="center"/>
      <protection locked="0"/>
    </xf>
    <xf numFmtId="3" fontId="6" fillId="0" borderId="7" xfId="0" applyNumberFormat="1" applyFont="1" applyFill="1" applyBorder="1" applyAlignment="1" applyProtection="1">
      <alignment vertical="center"/>
      <protection locked="0"/>
    </xf>
    <xf numFmtId="0" fontId="6" fillId="0" borderId="1" xfId="0" applyFont="1" applyBorder="1" applyAlignment="1" applyProtection="1">
      <alignment vertical="center"/>
      <protection locked="0"/>
    </xf>
    <xf numFmtId="179" fontId="6" fillId="0" borderId="4" xfId="0" applyNumberFormat="1" applyFont="1" applyFill="1" applyBorder="1" applyAlignment="1" applyProtection="1">
      <alignment vertical="center"/>
      <protection locked="0"/>
    </xf>
    <xf numFmtId="179" fontId="6" fillId="0" borderId="6" xfId="0" applyNumberFormat="1" applyFont="1" applyFill="1" applyBorder="1" applyAlignment="1" applyProtection="1">
      <alignment vertical="center"/>
      <protection locked="0"/>
    </xf>
    <xf numFmtId="179" fontId="11" fillId="0" borderId="1" xfId="0" applyNumberFormat="1" applyFont="1" applyFill="1" applyBorder="1" applyAlignment="1" applyProtection="1">
      <alignment horizontal="distributed" vertical="center"/>
      <protection locked="0"/>
    </xf>
    <xf numFmtId="179" fontId="0" fillId="0" borderId="1" xfId="0" applyNumberFormat="1" applyFont="1" applyFill="1" applyBorder="1" applyAlignment="1" applyProtection="1">
      <alignment vertical="center"/>
      <protection locked="0"/>
    </xf>
    <xf numFmtId="179" fontId="12" fillId="0" borderId="1" xfId="0" applyNumberFormat="1" applyFont="1" applyFill="1" applyBorder="1" applyAlignment="1" applyProtection="1">
      <alignment vertical="center"/>
      <protection locked="0"/>
    </xf>
    <xf numFmtId="1" fontId="6" fillId="0" borderId="3" xfId="0" applyNumberFormat="1" applyFont="1" applyFill="1" applyBorder="1" applyAlignment="1" applyProtection="1">
      <alignment horizontal="left" vertical="center"/>
      <protection locked="0"/>
    </xf>
    <xf numFmtId="0" fontId="16" fillId="0" borderId="1" xfId="0" applyFont="1" applyBorder="1" applyAlignment="1" applyProtection="1">
      <alignment horizontal="left" vertical="center" wrapText="1"/>
      <protection locked="0"/>
    </xf>
    <xf numFmtId="0" fontId="11" fillId="5" borderId="1" xfId="0" applyFont="1" applyFill="1" applyBorder="1" applyAlignment="1" applyProtection="1">
      <alignment horizontal="distributed" vertical="center"/>
      <protection locked="0"/>
    </xf>
    <xf numFmtId="179" fontId="0" fillId="5" borderId="1" xfId="0" applyNumberFormat="1" applyFont="1" applyFill="1" applyBorder="1" applyAlignment="1" applyProtection="1">
      <alignment vertical="center"/>
      <protection locked="0"/>
    </xf>
    <xf numFmtId="0" fontId="0" fillId="5" borderId="0" xfId="0" applyFont="1" applyFill="1" applyAlignment="1" applyProtection="1">
      <alignment vertical="center"/>
      <protection locked="0"/>
    </xf>
    <xf numFmtId="0" fontId="12" fillId="0" borderId="0" xfId="0" applyFont="1" applyFill="1" applyBorder="1" applyAlignment="1" applyProtection="1">
      <alignment vertical="center"/>
      <protection locked="0"/>
    </xf>
    <xf numFmtId="0" fontId="0" fillId="0" borderId="0" xfId="0" applyFont="1" applyFill="1" applyAlignment="1">
      <alignment horizontal="right" vertical="center"/>
    </xf>
    <xf numFmtId="0" fontId="11" fillId="0" borderId="0" xfId="0" applyFont="1" applyFill="1" applyAlignment="1">
      <alignment vertical="center"/>
    </xf>
    <xf numFmtId="179" fontId="5" fillId="2"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0" fontId="6" fillId="4" borderId="3" xfId="0" applyFont="1" applyFill="1" applyBorder="1" applyAlignment="1">
      <alignment vertical="center"/>
    </xf>
    <xf numFmtId="179" fontId="0" fillId="0" borderId="1" xfId="0" applyNumberFormat="1" applyFont="1" applyFill="1" applyBorder="1" applyAlignment="1">
      <alignment vertical="center"/>
    </xf>
    <xf numFmtId="0" fontId="6" fillId="4" borderId="1" xfId="0" applyFont="1" applyFill="1" applyBorder="1" applyAlignment="1">
      <alignment horizontal="left" vertical="center"/>
    </xf>
    <xf numFmtId="0" fontId="6" fillId="0" borderId="4" xfId="0" applyFont="1" applyFill="1" applyBorder="1" applyAlignment="1">
      <alignment vertical="center"/>
    </xf>
    <xf numFmtId="0" fontId="6" fillId="0" borderId="4" xfId="0" applyFont="1" applyBorder="1" applyAlignment="1">
      <alignment vertical="center"/>
    </xf>
    <xf numFmtId="179" fontId="0" fillId="2" borderId="1" xfId="0" applyNumberFormat="1" applyFont="1" applyFill="1" applyBorder="1" applyAlignment="1">
      <alignment vertical="center"/>
    </xf>
    <xf numFmtId="0" fontId="0" fillId="0" borderId="1" xfId="0" applyFont="1" applyFill="1" applyBorder="1" applyAlignment="1">
      <alignment vertical="center"/>
    </xf>
    <xf numFmtId="0" fontId="12" fillId="0" borderId="1" xfId="0" applyFont="1" applyFill="1" applyBorder="1" applyAlignment="1">
      <alignment vertical="center"/>
    </xf>
    <xf numFmtId="179" fontId="0" fillId="5" borderId="1" xfId="0" applyNumberFormat="1" applyFont="1" applyFill="1" applyBorder="1" applyAlignment="1">
      <alignment vertical="center"/>
    </xf>
    <xf numFmtId="0" fontId="12" fillId="0" borderId="0" xfId="0" applyFont="1" applyFill="1" applyAlignment="1">
      <alignment vertical="center"/>
    </xf>
    <xf numFmtId="0" fontId="0" fillId="4" borderId="0" xfId="0" applyFont="1" applyFill="1" applyBorder="1" applyAlignment="1">
      <alignment vertical="center"/>
    </xf>
    <xf numFmtId="0" fontId="0" fillId="4" borderId="8" xfId="0" applyFont="1" applyFill="1" applyBorder="1" applyAlignment="1">
      <alignment horizontal="right" vertical="center"/>
    </xf>
    <xf numFmtId="0" fontId="5" fillId="4" borderId="0" xfId="0" applyFont="1" applyFill="1" applyAlignment="1">
      <alignment vertical="center"/>
    </xf>
    <xf numFmtId="176" fontId="6" fillId="2" borderId="1" xfId="0" applyNumberFormat="1" applyFont="1" applyFill="1" applyBorder="1" applyAlignment="1">
      <alignment vertical="center"/>
    </xf>
    <xf numFmtId="176" fontId="6" fillId="4" borderId="1" xfId="0" applyNumberFormat="1" applyFont="1" applyFill="1" applyBorder="1" applyAlignment="1">
      <alignment horizontal="right" vertical="center" wrapText="1"/>
    </xf>
    <xf numFmtId="176" fontId="6" fillId="0" borderId="1" xfId="0" applyNumberFormat="1" applyFont="1" applyFill="1" applyBorder="1" applyAlignment="1">
      <alignment horizontal="right" vertical="center" wrapText="1"/>
    </xf>
    <xf numFmtId="176" fontId="6" fillId="4" borderId="1" xfId="0" applyNumberFormat="1" applyFont="1" applyFill="1" applyBorder="1" applyAlignment="1">
      <alignment vertical="center"/>
    </xf>
    <xf numFmtId="177" fontId="6" fillId="4" borderId="1" xfId="0" applyNumberFormat="1" applyFont="1" applyFill="1" applyBorder="1" applyAlignment="1" applyProtection="1">
      <alignment vertical="center"/>
      <protection locked="0"/>
    </xf>
    <xf numFmtId="176" fontId="6" fillId="5" borderId="1" xfId="0" applyNumberFormat="1" applyFont="1" applyFill="1" applyBorder="1" applyAlignment="1">
      <alignment vertical="center"/>
    </xf>
    <xf numFmtId="0" fontId="21" fillId="0" borderId="9" xfId="0" applyFont="1" applyBorder="1" applyAlignment="1">
      <alignment horizontal="left" vertical="center"/>
    </xf>
    <xf numFmtId="0" fontId="22" fillId="0" borderId="1" xfId="0" applyFont="1" applyBorder="1" applyAlignment="1">
      <alignment horizontal="center" vertical="center" wrapText="1"/>
    </xf>
    <xf numFmtId="181" fontId="22"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21" fillId="0" borderId="1" xfId="0" applyFont="1" applyBorder="1" applyAlignment="1">
      <alignment horizontal="justify" vertical="center" wrapText="1"/>
    </xf>
    <xf numFmtId="181" fontId="21"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176" fontId="21"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181" fontId="14" fillId="0" borderId="1" xfId="0" applyNumberFormat="1" applyFont="1" applyBorder="1" applyAlignment="1">
      <alignment horizontal="center" vertical="center" wrapText="1"/>
    </xf>
    <xf numFmtId="0" fontId="23" fillId="4" borderId="1" xfId="0" applyFont="1" applyFill="1" applyBorder="1">
      <alignment vertical="center"/>
    </xf>
    <xf numFmtId="0" fontId="21" fillId="0" borderId="1" xfId="0" applyFont="1" applyBorder="1" applyAlignment="1">
      <alignment horizontal="center" vertical="center" wrapText="1"/>
    </xf>
    <xf numFmtId="176" fontId="23" fillId="0" borderId="1" xfId="2" applyNumberFormat="1" applyFont="1" applyBorder="1" applyAlignment="1">
      <alignment horizontal="right" vertical="center"/>
    </xf>
    <xf numFmtId="180" fontId="21" fillId="0" borderId="1" xfId="0" applyNumberFormat="1" applyFont="1" applyBorder="1" applyAlignment="1">
      <alignment horizontal="center" vertical="center" wrapText="1"/>
    </xf>
    <xf numFmtId="177" fontId="23" fillId="4" borderId="1" xfId="0" applyNumberFormat="1" applyFont="1" applyFill="1" applyBorder="1" applyProtection="1">
      <alignment vertical="center"/>
      <protection locked="0"/>
    </xf>
    <xf numFmtId="0" fontId="23" fillId="4" borderId="1" xfId="0" applyFont="1" applyFill="1" applyBorder="1" applyAlignment="1">
      <alignment horizontal="left" vertical="center"/>
    </xf>
    <xf numFmtId="181" fontId="14" fillId="0" borderId="7" xfId="0" applyNumberFormat="1" applyFont="1" applyBorder="1" applyAlignment="1">
      <alignment horizontal="center" vertical="center" wrapText="1"/>
    </xf>
    <xf numFmtId="176" fontId="23" fillId="0" borderId="7" xfId="2" applyNumberFormat="1" applyFont="1" applyBorder="1" applyAlignment="1">
      <alignment horizontal="right" vertical="center"/>
    </xf>
    <xf numFmtId="0" fontId="7" fillId="4" borderId="1" xfId="0" applyFont="1" applyFill="1" applyBorder="1">
      <alignment vertical="center"/>
    </xf>
    <xf numFmtId="181" fontId="23" fillId="0" borderId="7" xfId="2" applyNumberFormat="1" applyFont="1" applyBorder="1" applyAlignment="1">
      <alignment horizontal="right" vertical="center"/>
    </xf>
    <xf numFmtId="177" fontId="25" fillId="4" borderId="1" xfId="0" applyNumberFormat="1" applyFont="1" applyFill="1" applyBorder="1" applyProtection="1">
      <alignment vertical="center"/>
      <protection locked="0"/>
    </xf>
    <xf numFmtId="176" fontId="23" fillId="0" borderId="3" xfId="2" applyNumberFormat="1" applyFont="1" applyBorder="1" applyAlignment="1">
      <alignment horizontal="right" vertical="center"/>
    </xf>
    <xf numFmtId="177" fontId="7" fillId="4" borderId="7" xfId="0" applyNumberFormat="1" applyFont="1" applyFill="1" applyBorder="1" applyProtection="1">
      <alignment vertical="center"/>
      <protection locked="0"/>
    </xf>
    <xf numFmtId="0" fontId="0" fillId="0" borderId="1" xfId="0" applyBorder="1">
      <alignment vertical="center"/>
    </xf>
    <xf numFmtId="181" fontId="0" fillId="0" borderId="1" xfId="0" applyNumberFormat="1" applyBorder="1">
      <alignment vertical="center"/>
    </xf>
    <xf numFmtId="177" fontId="7" fillId="4" borderId="1" xfId="0" applyNumberFormat="1" applyFont="1" applyFill="1" applyBorder="1" applyProtection="1">
      <alignment vertical="center"/>
      <protection locked="0"/>
    </xf>
    <xf numFmtId="181" fontId="23" fillId="0" borderId="1" xfId="2" applyNumberFormat="1" applyFont="1" applyBorder="1" applyAlignment="1">
      <alignment horizontal="center" vertical="center"/>
    </xf>
    <xf numFmtId="181" fontId="0" fillId="0" borderId="0" xfId="0" applyNumberFormat="1">
      <alignment vertical="center"/>
    </xf>
    <xf numFmtId="0" fontId="26"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horizontal="center" vertical="center"/>
    </xf>
    <xf numFmtId="0" fontId="0" fillId="0" borderId="0" xfId="0" applyAlignment="1">
      <alignment horizontal="center" vertical="center"/>
    </xf>
    <xf numFmtId="0" fontId="29" fillId="0" borderId="1" xfId="0" applyFont="1" applyBorder="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xf>
    <xf numFmtId="0" fontId="29" fillId="0" borderId="1" xfId="0" applyFont="1" applyBorder="1" applyAlignment="1">
      <alignment horizontal="left" vertical="center"/>
    </xf>
    <xf numFmtId="0" fontId="6" fillId="4" borderId="1" xfId="0" applyFont="1" applyFill="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30" fillId="0" borderId="0" xfId="0" applyFont="1">
      <alignment vertical="center"/>
    </xf>
    <xf numFmtId="0" fontId="25" fillId="0" borderId="0" xfId="0" applyFont="1" applyAlignment="1">
      <alignment horizontal="left" vertical="center"/>
    </xf>
    <xf numFmtId="0" fontId="25" fillId="0" borderId="0" xfId="0" applyFont="1" applyAlignment="1">
      <alignment horizontal="center" vertical="center"/>
    </xf>
    <xf numFmtId="177" fontId="6" fillId="4" borderId="0" xfId="0" applyNumberFormat="1" applyFont="1" applyFill="1" applyAlignment="1" applyProtection="1">
      <alignment horizontal="left" vertical="center"/>
      <protection locked="0"/>
    </xf>
    <xf numFmtId="0" fontId="31" fillId="4" borderId="0" xfId="0" applyFont="1" applyFill="1" applyAlignment="1">
      <alignment horizontal="left" vertical="center"/>
    </xf>
    <xf numFmtId="0" fontId="6" fillId="4" borderId="0" xfId="0" applyFont="1" applyFill="1" applyAlignment="1">
      <alignment horizontal="left" vertical="center"/>
    </xf>
    <xf numFmtId="178" fontId="9" fillId="4" borderId="0" xfId="0" applyNumberFormat="1" applyFont="1" applyFill="1" applyAlignment="1" applyProtection="1">
      <alignment horizontal="left" vertical="center"/>
      <protection locked="0"/>
    </xf>
    <xf numFmtId="0" fontId="30" fillId="0" borderId="0" xfId="0" applyFont="1" applyAlignment="1">
      <alignment horizontal="center" vertical="center"/>
    </xf>
    <xf numFmtId="177" fontId="9" fillId="4" borderId="0" xfId="0" applyNumberFormat="1" applyFont="1" applyFill="1" applyAlignment="1" applyProtection="1">
      <alignment horizontal="left" vertical="center"/>
      <protection locked="0"/>
    </xf>
    <xf numFmtId="0" fontId="6" fillId="0" borderId="0" xfId="0" applyFont="1" applyAlignment="1">
      <alignment horizontal="left" vertical="center"/>
    </xf>
    <xf numFmtId="0" fontId="9" fillId="0" borderId="0" xfId="0" applyFont="1" applyAlignment="1">
      <alignment horizontal="left" vertical="center"/>
    </xf>
    <xf numFmtId="3" fontId="9" fillId="0" borderId="0" xfId="0" applyNumberFormat="1" applyFont="1" applyAlignment="1">
      <alignment horizontal="left" vertical="center" wrapText="1"/>
    </xf>
    <xf numFmtId="0" fontId="21" fillId="0" borderId="0" xfId="0" applyFont="1" applyAlignment="1">
      <alignment horizontal="center" vertical="center"/>
    </xf>
    <xf numFmtId="180" fontId="0" fillId="0" borderId="0" xfId="0" applyNumberFormat="1" applyAlignment="1">
      <alignment horizontal="center" vertical="center"/>
    </xf>
    <xf numFmtId="0" fontId="0" fillId="0" borderId="0" xfId="0" applyAlignment="1">
      <alignment horizontal="right" vertical="center"/>
    </xf>
    <xf numFmtId="0" fontId="34" fillId="0" borderId="1" xfId="0" applyFont="1" applyBorder="1" applyAlignment="1">
      <alignment horizontal="center" vertical="center"/>
    </xf>
    <xf numFmtId="49" fontId="0" fillId="0" borderId="1" xfId="0" applyNumberFormat="1" applyBorder="1" applyAlignment="1">
      <alignment horizontal="left" vertical="center"/>
    </xf>
    <xf numFmtId="49" fontId="21" fillId="0" borderId="1" xfId="0" applyNumberFormat="1"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lignment vertical="center"/>
    </xf>
    <xf numFmtId="0" fontId="21" fillId="0" borderId="0" xfId="0" applyFont="1">
      <alignment vertical="center"/>
    </xf>
    <xf numFmtId="0" fontId="29" fillId="0" borderId="1" xfId="0" applyFont="1" applyBorder="1" applyAlignment="1">
      <alignment horizontal="center" vertical="center" wrapText="1"/>
    </xf>
    <xf numFmtId="0" fontId="25" fillId="0" borderId="1" xfId="0" applyFont="1" applyBorder="1" applyAlignment="1">
      <alignment horizontal="center" vertical="center"/>
    </xf>
    <xf numFmtId="0" fontId="37" fillId="0" borderId="2" xfId="0" applyFont="1" applyBorder="1">
      <alignment vertical="center"/>
    </xf>
    <xf numFmtId="0" fontId="8" fillId="0" borderId="0" xfId="3"/>
    <xf numFmtId="0" fontId="8" fillId="0" borderId="0" xfId="3" applyFill="1"/>
    <xf numFmtId="0" fontId="8" fillId="0" borderId="0" xfId="3" applyAlignment="1">
      <alignment horizontal="right" vertical="center"/>
    </xf>
    <xf numFmtId="0" fontId="0" fillId="0" borderId="0" xfId="0" applyAlignment="1"/>
    <xf numFmtId="0" fontId="11" fillId="0" borderId="1" xfId="0" applyFont="1" applyBorder="1" applyAlignment="1">
      <alignment horizontal="center" vertical="center"/>
    </xf>
    <xf numFmtId="0" fontId="16" fillId="0" borderId="1" xfId="0" applyFont="1" applyBorder="1" applyAlignment="1">
      <alignment horizontal="center"/>
    </xf>
    <xf numFmtId="182" fontId="16" fillId="0" borderId="1" xfId="0" applyNumberFormat="1" applyFont="1" applyBorder="1" applyAlignment="1">
      <alignment horizontal="center"/>
    </xf>
    <xf numFmtId="0" fontId="6" fillId="0" borderId="1" xfId="0" applyFont="1" applyBorder="1" applyAlignment="1">
      <alignment horizontal="left" wrapText="1"/>
    </xf>
    <xf numFmtId="0" fontId="30" fillId="4" borderId="1" xfId="0" applyFont="1" applyFill="1" applyBorder="1" applyAlignment="1">
      <alignment horizontal="center"/>
    </xf>
    <xf numFmtId="0" fontId="16" fillId="0" borderId="1" xfId="0" applyFont="1" applyBorder="1" applyAlignment="1">
      <alignment horizontal="center" vertical="center" wrapText="1"/>
    </xf>
    <xf numFmtId="0" fontId="39" fillId="0" borderId="1" xfId="0" applyFont="1" applyBorder="1" applyAlignment="1">
      <alignment vertical="center" wrapText="1"/>
    </xf>
    <xf numFmtId="0" fontId="43" fillId="0" borderId="1" xfId="0" applyFont="1" applyBorder="1" applyAlignment="1">
      <alignment horizontal="center"/>
    </xf>
    <xf numFmtId="0" fontId="43" fillId="0" borderId="1" xfId="0" applyFont="1" applyBorder="1" applyAlignment="1"/>
    <xf numFmtId="0" fontId="16" fillId="0" borderId="0" xfId="0" applyFont="1">
      <alignment vertical="center"/>
    </xf>
    <xf numFmtId="0" fontId="39" fillId="0" borderId="1" xfId="0" applyFont="1" applyBorder="1">
      <alignment vertical="center"/>
    </xf>
    <xf numFmtId="0" fontId="39" fillId="0" borderId="1" xfId="0" applyFont="1" applyBorder="1" applyAlignment="1">
      <alignment vertical="center"/>
    </xf>
    <xf numFmtId="0" fontId="6" fillId="0" borderId="1" xfId="0" applyFont="1" applyBorder="1" applyAlignment="1">
      <alignment horizontal="center" vertical="center" wrapText="1"/>
    </xf>
    <xf numFmtId="0" fontId="44" fillId="0" borderId="1" xfId="0" applyFont="1" applyBorder="1" applyAlignment="1"/>
    <xf numFmtId="0" fontId="44" fillId="0" borderId="1" xfId="0" applyFont="1" applyBorder="1" applyAlignment="1">
      <alignment horizontal="center"/>
    </xf>
    <xf numFmtId="182" fontId="44" fillId="0" borderId="1" xfId="0" applyNumberFormat="1" applyFont="1" applyBorder="1" applyAlignment="1">
      <alignment horizontal="center"/>
    </xf>
    <xf numFmtId="0" fontId="44" fillId="0" borderId="1" xfId="0" applyFont="1" applyBorder="1" applyAlignment="1">
      <alignment horizontal="left"/>
    </xf>
    <xf numFmtId="0" fontId="43" fillId="0" borderId="0" xfId="0" applyFont="1">
      <alignment vertical="center"/>
    </xf>
    <xf numFmtId="0" fontId="45" fillId="0" borderId="1" xfId="0" applyFont="1" applyBorder="1">
      <alignment vertical="center"/>
    </xf>
    <xf numFmtId="0" fontId="40" fillId="0" borderId="1" xfId="0" applyFont="1" applyBorder="1" applyAlignment="1">
      <alignment horizontal="center" vertical="center"/>
    </xf>
    <xf numFmtId="0" fontId="2" fillId="0" borderId="0" xfId="0" applyFont="1" applyAlignment="1">
      <alignment horizontal="center" vertical="center"/>
    </xf>
    <xf numFmtId="182" fontId="40" fillId="0" borderId="1" xfId="0" applyNumberFormat="1" applyFont="1" applyBorder="1" applyAlignment="1">
      <alignment horizontal="center" vertical="center"/>
    </xf>
    <xf numFmtId="179" fontId="12" fillId="2" borderId="1" xfId="1" applyNumberFormat="1" applyFont="1" applyFill="1" applyBorder="1"/>
    <xf numFmtId="179" fontId="5" fillId="2" borderId="1" xfId="1" applyNumberFormat="1" applyFont="1" applyFill="1" applyBorder="1" applyAlignment="1">
      <alignment horizontal="center"/>
    </xf>
    <xf numFmtId="179" fontId="47" fillId="0" borderId="1" xfId="0" applyNumberFormat="1" applyFont="1" applyFill="1" applyBorder="1" applyAlignment="1">
      <alignment horizontal="center" vertical="center" wrapText="1"/>
    </xf>
    <xf numFmtId="0" fontId="47" fillId="0" borderId="0" xfId="0" applyFont="1" applyFill="1" applyAlignment="1">
      <alignment vertical="center"/>
    </xf>
    <xf numFmtId="179" fontId="47" fillId="0" borderId="1" xfId="0" applyNumberFormat="1" applyFont="1" applyFill="1" applyBorder="1" applyAlignment="1">
      <alignment vertical="center"/>
    </xf>
    <xf numFmtId="179" fontId="47" fillId="2" borderId="1" xfId="0" applyNumberFormat="1" applyFont="1" applyFill="1" applyBorder="1" applyAlignment="1">
      <alignment vertical="center"/>
    </xf>
    <xf numFmtId="0" fontId="47" fillId="0" borderId="1" xfId="0" applyFont="1" applyFill="1" applyBorder="1" applyAlignment="1">
      <alignment vertical="center"/>
    </xf>
    <xf numFmtId="0" fontId="5" fillId="5" borderId="1" xfId="0" applyFont="1" applyFill="1" applyBorder="1" applyAlignment="1">
      <alignment vertical="center"/>
    </xf>
    <xf numFmtId="179" fontId="48" fillId="5" borderId="1" xfId="0" applyNumberFormat="1" applyFont="1" applyFill="1" applyBorder="1" applyAlignment="1">
      <alignment vertical="center"/>
    </xf>
    <xf numFmtId="0" fontId="34" fillId="5" borderId="0" xfId="0" applyFont="1" applyFill="1" applyAlignment="1">
      <alignment vertical="center"/>
    </xf>
    <xf numFmtId="0" fontId="0" fillId="0" borderId="0" xfId="0" applyFont="1" applyFill="1" applyAlignment="1">
      <alignment horizontal="center" vertical="center"/>
    </xf>
    <xf numFmtId="3" fontId="6" fillId="4" borderId="1" xfId="0" applyNumberFormat="1" applyFont="1" applyFill="1" applyBorder="1" applyAlignment="1" applyProtection="1">
      <alignment vertical="center"/>
    </xf>
    <xf numFmtId="179" fontId="6" fillId="4" borderId="1" xfId="0" applyNumberFormat="1" applyFont="1" applyFill="1" applyBorder="1" applyAlignment="1">
      <alignment vertical="center"/>
    </xf>
    <xf numFmtId="10" fontId="6" fillId="2" borderId="1" xfId="0" applyNumberFormat="1" applyFont="1" applyFill="1" applyBorder="1" applyAlignment="1">
      <alignment vertical="center"/>
    </xf>
    <xf numFmtId="3" fontId="6" fillId="4" borderId="1" xfId="0" applyNumberFormat="1" applyFont="1" applyFill="1" applyBorder="1" applyAlignment="1" applyProtection="1">
      <alignment horizontal="left" vertical="center"/>
    </xf>
    <xf numFmtId="3" fontId="14" fillId="4" borderId="1" xfId="0" applyNumberFormat="1" applyFont="1" applyFill="1" applyBorder="1" applyAlignment="1" applyProtection="1">
      <alignment vertical="center"/>
    </xf>
    <xf numFmtId="179" fontId="6" fillId="4" borderId="1" xfId="0" applyNumberFormat="1" applyFont="1" applyFill="1" applyBorder="1" applyAlignment="1" applyProtection="1">
      <alignment vertical="center"/>
    </xf>
    <xf numFmtId="3" fontId="6" fillId="0" borderId="1" xfId="0" applyNumberFormat="1" applyFont="1" applyFill="1" applyBorder="1" applyAlignment="1" applyProtection="1">
      <alignment vertical="center"/>
    </xf>
    <xf numFmtId="179" fontId="6" fillId="0" borderId="1" xfId="0" applyNumberFormat="1" applyFont="1" applyFill="1" applyBorder="1" applyAlignment="1">
      <alignment vertical="center"/>
    </xf>
    <xf numFmtId="3" fontId="9" fillId="0" borderId="1" xfId="0" applyNumberFormat="1" applyFont="1" applyFill="1" applyBorder="1" applyAlignment="1" applyProtection="1">
      <alignment vertical="center"/>
    </xf>
    <xf numFmtId="10" fontId="6" fillId="0" borderId="1" xfId="0" applyNumberFormat="1" applyFont="1" applyFill="1" applyBorder="1" applyAlignment="1">
      <alignment vertical="center"/>
    </xf>
    <xf numFmtId="3" fontId="6" fillId="0" borderId="1" xfId="0" applyNumberFormat="1" applyFont="1" applyFill="1" applyBorder="1" applyAlignment="1" applyProtection="1">
      <alignment horizontal="left" vertical="center"/>
    </xf>
    <xf numFmtId="0" fontId="6" fillId="0" borderId="1" xfId="0" applyFont="1" applyBorder="1" applyAlignment="1">
      <alignment horizontal="left" vertical="center"/>
    </xf>
    <xf numFmtId="0" fontId="16" fillId="0" borderId="1" xfId="4" applyFont="1" applyFill="1" applyBorder="1" applyAlignment="1">
      <alignment vertical="center" wrapText="1"/>
    </xf>
    <xf numFmtId="0" fontId="5" fillId="0" borderId="0" xfId="0" applyFont="1" applyFill="1" applyAlignment="1">
      <alignment vertical="center"/>
    </xf>
    <xf numFmtId="10" fontId="0" fillId="0" borderId="1" xfId="0" applyNumberFormat="1" applyFont="1" applyFill="1" applyBorder="1" applyAlignment="1">
      <alignment vertical="center"/>
    </xf>
    <xf numFmtId="0" fontId="11" fillId="0" borderId="1" xfId="0" applyFont="1" applyFill="1" applyBorder="1" applyAlignment="1">
      <alignment horizontal="distributed" vertical="center"/>
    </xf>
    <xf numFmtId="179" fontId="6" fillId="0" borderId="1" xfId="0" applyNumberFormat="1" applyFont="1" applyBorder="1" applyAlignment="1">
      <alignment horizontal="left" vertical="center"/>
    </xf>
    <xf numFmtId="0" fontId="11" fillId="0" borderId="1" xfId="0" applyFont="1" applyFill="1" applyBorder="1" applyAlignment="1">
      <alignment vertical="center"/>
    </xf>
    <xf numFmtId="179" fontId="0" fillId="4" borderId="1" xfId="0" applyNumberFormat="1" applyFont="1" applyFill="1" applyBorder="1" applyAlignment="1">
      <alignment vertical="center"/>
    </xf>
    <xf numFmtId="10" fontId="6" fillId="4" borderId="1" xfId="0" applyNumberFormat="1" applyFont="1" applyFill="1" applyBorder="1" applyAlignment="1">
      <alignment vertical="center"/>
    </xf>
    <xf numFmtId="10" fontId="6" fillId="5" borderId="1" xfId="0" applyNumberFormat="1" applyFont="1" applyFill="1" applyBorder="1" applyAlignment="1">
      <alignment vertical="center"/>
    </xf>
    <xf numFmtId="0" fontId="0" fillId="0" borderId="0" xfId="0" applyFill="1" applyAlignment="1">
      <alignment vertical="center"/>
    </xf>
    <xf numFmtId="0" fontId="11" fillId="0" borderId="3" xfId="0" applyFont="1" applyFill="1" applyBorder="1" applyAlignment="1">
      <alignment horizontal="center" vertical="center"/>
    </xf>
    <xf numFmtId="176" fontId="11" fillId="2" borderId="3" xfId="0" applyNumberFormat="1" applyFont="1" applyFill="1" applyBorder="1" applyAlignment="1">
      <alignment horizontal="center" vertical="center"/>
    </xf>
    <xf numFmtId="0" fontId="6" fillId="0" borderId="1" xfId="0" applyFont="1" applyBorder="1" applyAlignment="1">
      <alignment vertical="center"/>
    </xf>
    <xf numFmtId="0" fontId="0" fillId="0" borderId="1" xfId="0" applyFill="1" applyBorder="1" applyAlignment="1">
      <alignment vertical="center"/>
    </xf>
    <xf numFmtId="0" fontId="6" fillId="0" borderId="1" xfId="4" applyFont="1" applyFill="1" applyBorder="1" applyAlignment="1">
      <alignment vertical="center" wrapText="1"/>
    </xf>
    <xf numFmtId="176" fontId="0" fillId="0" borderId="1" xfId="0" applyNumberFormat="1" applyFill="1" applyBorder="1" applyAlignment="1">
      <alignment vertical="center"/>
    </xf>
    <xf numFmtId="176" fontId="0" fillId="2" borderId="1" xfId="0" applyNumberFormat="1" applyFill="1" applyBorder="1" applyAlignment="1">
      <alignment vertical="center"/>
    </xf>
    <xf numFmtId="0" fontId="0" fillId="7" borderId="0" xfId="0" applyFill="1" applyAlignment="1">
      <alignment vertical="center"/>
    </xf>
    <xf numFmtId="176" fontId="0" fillId="4" borderId="1" xfId="0" applyNumberFormat="1" applyFill="1" applyBorder="1" applyAlignment="1">
      <alignment vertical="center"/>
    </xf>
    <xf numFmtId="176" fontId="0" fillId="5" borderId="1" xfId="0" applyNumberFormat="1" applyFill="1" applyBorder="1" applyAlignment="1">
      <alignment vertical="center"/>
    </xf>
    <xf numFmtId="0" fontId="0" fillId="5" borderId="0" xfId="0" applyFill="1" applyAlignment="1">
      <alignment vertical="center"/>
    </xf>
    <xf numFmtId="0" fontId="3" fillId="0" borderId="0" xfId="0" applyFont="1" applyFill="1" applyAlignment="1"/>
    <xf numFmtId="0" fontId="0" fillId="0" borderId="0" xfId="0" applyFont="1" applyFill="1" applyAlignment="1"/>
    <xf numFmtId="0" fontId="0" fillId="0" borderId="0" xfId="0" applyFont="1" applyFill="1" applyAlignment="1">
      <alignment horizontal="right"/>
    </xf>
    <xf numFmtId="176" fontId="0" fillId="4" borderId="1" xfId="0" applyNumberFormat="1" applyFont="1" applyFill="1" applyBorder="1" applyAlignment="1"/>
    <xf numFmtId="0" fontId="0" fillId="0" borderId="1" xfId="0" applyFont="1" applyFill="1" applyBorder="1" applyAlignment="1"/>
    <xf numFmtId="176" fontId="0" fillId="0" borderId="1" xfId="0" applyNumberFormat="1" applyFont="1" applyFill="1" applyBorder="1" applyAlignment="1"/>
    <xf numFmtId="0" fontId="21" fillId="0" borderId="0" xfId="0" applyFont="1" applyAlignment="1">
      <alignment horizontal="right" vertical="center"/>
    </xf>
    <xf numFmtId="180" fontId="0" fillId="0" borderId="0" xfId="0" applyNumberFormat="1">
      <alignment vertical="center"/>
    </xf>
    <xf numFmtId="180" fontId="49" fillId="0" borderId="1" xfId="0" applyNumberFormat="1" applyFont="1" applyBorder="1" applyAlignment="1">
      <alignment horizontal="center" vertical="center"/>
    </xf>
    <xf numFmtId="180" fontId="29" fillId="0" borderId="1" xfId="0" applyNumberFormat="1" applyFont="1" applyBorder="1" applyAlignment="1">
      <alignment horizontal="center" vertical="center"/>
    </xf>
    <xf numFmtId="0" fontId="0" fillId="0" borderId="0" xfId="0" applyAlignment="1">
      <alignment vertical="center"/>
    </xf>
    <xf numFmtId="0" fontId="1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xf numFmtId="0" fontId="17" fillId="0" borderId="1" xfId="0" applyFont="1" applyBorder="1" applyAlignment="1">
      <alignment horizontal="center" vertical="center"/>
    </xf>
    <xf numFmtId="0" fontId="0" fillId="0" borderId="1" xfId="0" applyBorder="1" applyAlignment="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0" fillId="0" borderId="0" xfId="0" applyAlignment="1">
      <alignment horizontal="center"/>
    </xf>
    <xf numFmtId="0" fontId="7" fillId="0" borderId="0" xfId="0" applyFont="1" applyAlignment="1">
      <alignment horizontal="right"/>
    </xf>
    <xf numFmtId="0" fontId="7" fillId="0" borderId="0" xfId="0" applyFont="1" applyAlignment="1"/>
    <xf numFmtId="0" fontId="7" fillId="0" borderId="3" xfId="0" applyFont="1" applyBorder="1" applyAlignment="1">
      <alignment horizontal="left" vertical="center"/>
    </xf>
    <xf numFmtId="0" fontId="52" fillId="0" borderId="1" xfId="0" applyFont="1" applyBorder="1" applyAlignment="1">
      <alignment vertical="center"/>
    </xf>
    <xf numFmtId="0" fontId="17" fillId="0" borderId="1" xfId="0" applyFont="1" applyBorder="1" applyAlignment="1">
      <alignment horizontal="left" vertical="center"/>
    </xf>
    <xf numFmtId="0" fontId="53" fillId="0" borderId="1" xfId="0" applyFont="1" applyBorder="1" applyAlignment="1">
      <alignment horizontal="center" vertical="center"/>
    </xf>
    <xf numFmtId="0" fontId="7" fillId="0" borderId="2" xfId="0" applyFont="1" applyFill="1" applyBorder="1" applyAlignment="1">
      <alignment horizontal="left" vertical="center"/>
    </xf>
    <xf numFmtId="0" fontId="6" fillId="0" borderId="0" xfId="0" applyFont="1" applyAlignment="1">
      <alignment horizontal="center"/>
    </xf>
    <xf numFmtId="0" fontId="7" fillId="0" borderId="0" xfId="0" applyFont="1" applyAlignment="1">
      <alignment horizontal="right" vertical="center"/>
    </xf>
    <xf numFmtId="0" fontId="6" fillId="0" borderId="0" xfId="0" applyFont="1" applyAlignment="1"/>
    <xf numFmtId="0" fontId="6" fillId="0" borderId="3" xfId="0" applyFont="1" applyBorder="1" applyAlignment="1">
      <alignment horizontal="left"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54" fillId="0" borderId="1" xfId="0" applyFont="1" applyBorder="1" applyAlignment="1">
      <alignment vertical="center"/>
    </xf>
    <xf numFmtId="0" fontId="6" fillId="0" borderId="1" xfId="0" applyFont="1" applyBorder="1" applyAlignment="1"/>
    <xf numFmtId="0" fontId="6" fillId="0" borderId="2" xfId="0" applyFont="1" applyFill="1" applyBorder="1" applyAlignment="1">
      <alignment horizontal="left" vertical="center"/>
    </xf>
    <xf numFmtId="0" fontId="12" fillId="0" borderId="0" xfId="6"/>
    <xf numFmtId="0" fontId="55" fillId="0" borderId="0" xfId="6" applyFont="1"/>
    <xf numFmtId="0" fontId="55" fillId="0" borderId="0" xfId="6" applyFont="1" applyAlignment="1">
      <alignment horizontal="center"/>
    </xf>
    <xf numFmtId="0" fontId="55" fillId="0" borderId="0" xfId="6" applyFont="1" applyAlignment="1">
      <alignment wrapText="1"/>
    </xf>
    <xf numFmtId="0" fontId="55" fillId="0" borderId="0" xfId="6" applyFont="1" applyAlignment="1">
      <alignment horizontal="right" vertical="center"/>
    </xf>
    <xf numFmtId="0" fontId="55" fillId="0" borderId="0" xfId="6" applyFont="1" applyAlignment="1">
      <alignment horizontal="center" vertical="center"/>
    </xf>
    <xf numFmtId="0" fontId="55" fillId="0" borderId="1" xfId="5" applyFont="1" applyBorder="1" applyAlignment="1">
      <alignment horizontal="center" vertical="center"/>
    </xf>
    <xf numFmtId="0" fontId="55" fillId="0" borderId="1" xfId="5" applyFont="1" applyBorder="1" applyAlignment="1">
      <alignment horizontal="center" vertical="center" wrapText="1"/>
    </xf>
    <xf numFmtId="0" fontId="56" fillId="0" borderId="1" xfId="5" applyFont="1" applyBorder="1" applyAlignment="1">
      <alignment horizontal="left" vertical="center"/>
    </xf>
    <xf numFmtId="0" fontId="56" fillId="0" borderId="1" xfId="5" applyFont="1" applyBorder="1" applyAlignment="1">
      <alignment horizontal="center" vertical="center"/>
    </xf>
    <xf numFmtId="0" fontId="56" fillId="0" borderId="1" xfId="5" applyFont="1" applyBorder="1" applyAlignment="1">
      <alignment horizontal="center" vertical="center" wrapText="1"/>
    </xf>
    <xf numFmtId="0" fontId="55" fillId="0" borderId="4" xfId="5" applyNumberFormat="1" applyFont="1" applyBorder="1" applyAlignment="1">
      <alignment horizontal="center" vertical="center" textRotation="255"/>
    </xf>
    <xf numFmtId="0" fontId="55" fillId="0" borderId="6" xfId="5" applyFont="1" applyBorder="1">
      <alignment vertical="center"/>
    </xf>
    <xf numFmtId="0" fontId="55" fillId="0" borderId="6" xfId="5" applyFont="1" applyBorder="1" applyAlignment="1">
      <alignment vertical="center" wrapText="1"/>
    </xf>
    <xf numFmtId="0" fontId="56" fillId="0" borderId="4" xfId="5" applyFont="1" applyBorder="1" applyAlignment="1">
      <alignment horizontal="left" vertical="center"/>
    </xf>
    <xf numFmtId="0" fontId="56" fillId="0" borderId="6" xfId="5" applyFont="1" applyBorder="1">
      <alignment vertical="center"/>
    </xf>
    <xf numFmtId="0" fontId="5" fillId="0" borderId="0" xfId="6" applyFont="1"/>
    <xf numFmtId="0" fontId="7" fillId="0" borderId="6" xfId="5" applyFont="1" applyBorder="1">
      <alignment vertical="center"/>
    </xf>
    <xf numFmtId="0" fontId="56" fillId="0" borderId="4" xfId="5" applyNumberFormat="1" applyFont="1" applyBorder="1" applyAlignment="1">
      <alignment horizontal="center" vertical="center" textRotation="255"/>
    </xf>
    <xf numFmtId="0" fontId="56" fillId="0" borderId="6" xfId="5" applyFont="1" applyBorder="1" applyAlignment="1">
      <alignment vertical="center" wrapText="1"/>
    </xf>
    <xf numFmtId="0" fontId="17" fillId="0" borderId="6" xfId="5" applyFont="1" applyBorder="1">
      <alignment vertical="center"/>
    </xf>
    <xf numFmtId="0" fontId="7" fillId="0" borderId="1" xfId="5" applyFont="1" applyBorder="1" applyAlignment="1">
      <alignment vertical="center" wrapText="1"/>
    </xf>
    <xf numFmtId="0" fontId="17" fillId="0" borderId="1" xfId="5" applyFont="1" applyBorder="1" applyAlignment="1">
      <alignment horizontal="center" vertical="center" wrapText="1"/>
    </xf>
    <xf numFmtId="0" fontId="55" fillId="0" borderId="4" xfId="5" applyFont="1" applyBorder="1" applyAlignment="1">
      <alignment horizontal="center" vertical="center" textRotation="255"/>
    </xf>
    <xf numFmtId="0" fontId="0" fillId="0" borderId="0" xfId="5" applyFont="1">
      <alignment vertical="center"/>
    </xf>
    <xf numFmtId="0" fontId="0" fillId="0" borderId="0" xfId="5" applyFont="1" applyAlignment="1">
      <alignment horizontal="center" vertical="center"/>
    </xf>
    <xf numFmtId="0" fontId="0" fillId="0" borderId="0" xfId="5" applyFont="1" applyAlignment="1">
      <alignment vertical="center" wrapText="1"/>
    </xf>
    <xf numFmtId="0" fontId="4" fillId="0" borderId="0" xfId="0" applyFont="1" applyFill="1" applyAlignment="1">
      <alignment horizontal="center" vertical="center"/>
    </xf>
    <xf numFmtId="0" fontId="0" fillId="0" borderId="2" xfId="0" applyFont="1" applyFill="1" applyBorder="1" applyAlignment="1">
      <alignment horizontal="left" vertical="center" wrapText="1"/>
    </xf>
    <xf numFmtId="0" fontId="4" fillId="4" borderId="0" xfId="0" applyFont="1" applyFill="1" applyAlignment="1">
      <alignment horizontal="center" vertical="center"/>
    </xf>
    <xf numFmtId="0" fontId="4" fillId="0" borderId="0" xfId="0" applyFont="1" applyFill="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3" fillId="4" borderId="0" xfId="0" applyFont="1" applyFill="1" applyAlignment="1">
      <alignment horizontal="center" vertical="center"/>
    </xf>
    <xf numFmtId="0" fontId="19" fillId="0" borderId="0" xfId="0" applyFont="1" applyAlignment="1">
      <alignment horizontal="center" vertical="center"/>
    </xf>
    <xf numFmtId="0" fontId="20" fillId="0" borderId="9" xfId="0" applyFont="1" applyBorder="1" applyAlignment="1">
      <alignment horizontal="left" vertical="center"/>
    </xf>
    <xf numFmtId="0" fontId="21" fillId="0" borderId="9" xfId="0" applyFont="1" applyBorder="1" applyAlignment="1">
      <alignment horizontal="left" vertical="center"/>
    </xf>
    <xf numFmtId="0" fontId="21" fillId="0" borderId="9" xfId="0" applyFont="1" applyBorder="1" applyAlignment="1">
      <alignment horizontal="right" vertical="center"/>
    </xf>
    <xf numFmtId="180" fontId="22" fillId="0" borderId="10" xfId="0" applyNumberFormat="1" applyFont="1" applyBorder="1" applyAlignment="1">
      <alignment horizontal="center" vertical="center" wrapText="1"/>
    </xf>
    <xf numFmtId="180" fontId="22" fillId="0" borderId="11" xfId="0" applyNumberFormat="1"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1" fillId="0" borderId="8" xfId="0" applyFont="1" applyBorder="1" applyAlignment="1">
      <alignment horizontal="right" vertical="center"/>
    </xf>
    <xf numFmtId="0" fontId="0" fillId="0" borderId="8" xfId="0" applyBorder="1" applyAlignment="1">
      <alignment horizontal="right" vertical="center"/>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15" fillId="0" borderId="0" xfId="0" applyFont="1" applyAlignment="1">
      <alignment horizontal="justify" vertical="center"/>
    </xf>
    <xf numFmtId="0" fontId="0" fillId="0" borderId="0" xfId="0">
      <alignment vertical="center"/>
    </xf>
    <xf numFmtId="49" fontId="0" fillId="0" borderId="7" xfId="0" applyNumberFormat="1" applyBorder="1" applyAlignment="1">
      <alignment horizontal="left" vertical="center"/>
    </xf>
    <xf numFmtId="49" fontId="0" fillId="0" borderId="13" xfId="0" applyNumberFormat="1" applyBorder="1" applyAlignment="1">
      <alignment horizontal="left" vertical="center"/>
    </xf>
    <xf numFmtId="49" fontId="0" fillId="0" borderId="3" xfId="0" applyNumberFormat="1" applyBorder="1" applyAlignment="1">
      <alignment horizontal="left" vertical="center"/>
    </xf>
    <xf numFmtId="49" fontId="21" fillId="0" borderId="1" xfId="0" applyNumberFormat="1" applyFont="1" applyBorder="1" applyAlignment="1">
      <alignment horizontal="center" vertical="center" wrapText="1"/>
    </xf>
    <xf numFmtId="180" fontId="21"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22" fillId="0" borderId="1" xfId="0" applyFont="1" applyBorder="1" applyAlignment="1">
      <alignment horizontal="center" vertical="center" wrapText="1"/>
    </xf>
    <xf numFmtId="49" fontId="0" fillId="0" borderId="1" xfId="0" applyNumberFormat="1" applyBorder="1" applyAlignment="1">
      <alignment horizontal="left" vertical="center"/>
    </xf>
    <xf numFmtId="0" fontId="33" fillId="0" borderId="0" xfId="0" applyFont="1" applyAlignment="1">
      <alignment horizontal="center" vertical="center"/>
    </xf>
    <xf numFmtId="180" fontId="22" fillId="0" borderId="1"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3" xfId="0" applyFont="1" applyBorder="1" applyAlignment="1">
      <alignment horizontal="center" vertical="center" wrapText="1"/>
    </xf>
    <xf numFmtId="0" fontId="29" fillId="0" borderId="1" xfId="0" applyFont="1" applyBorder="1" applyAlignment="1">
      <alignment horizontal="center" vertical="center" wrapText="1"/>
    </xf>
    <xf numFmtId="0" fontId="37" fillId="0" borderId="0" xfId="0" applyFont="1" applyAlignment="1">
      <alignment horizontal="left" vertical="center"/>
    </xf>
    <xf numFmtId="0" fontId="29" fillId="0" borderId="1" xfId="0" applyFont="1" applyBorder="1" applyAlignment="1">
      <alignment horizontal="center" vertical="center"/>
    </xf>
    <xf numFmtId="0" fontId="27" fillId="0" borderId="0" xfId="0" applyFont="1" applyAlignment="1">
      <alignment horizontal="center" vertical="center"/>
    </xf>
    <xf numFmtId="0" fontId="36" fillId="0" borderId="1" xfId="0" applyFont="1" applyBorder="1" applyAlignment="1">
      <alignment horizontal="center" vertical="center"/>
    </xf>
    <xf numFmtId="0" fontId="42" fillId="0" borderId="1" xfId="0" applyFont="1" applyBorder="1" applyAlignment="1">
      <alignment horizontal="center" vertical="center"/>
    </xf>
    <xf numFmtId="0" fontId="42" fillId="0" borderId="1"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0" fillId="0" borderId="1" xfId="0" applyFont="1" applyBorder="1" applyAlignment="1">
      <alignment horizontal="center" vertical="center"/>
    </xf>
    <xf numFmtId="0" fontId="46" fillId="0" borderId="4" xfId="0" applyFont="1" applyFill="1" applyBorder="1" applyAlignment="1">
      <alignment horizontal="center" vertical="center"/>
    </xf>
    <xf numFmtId="0" fontId="46" fillId="0" borderId="5" xfId="0" applyFont="1" applyFill="1" applyBorder="1" applyAlignment="1">
      <alignment horizontal="center" vertical="center"/>
    </xf>
    <xf numFmtId="0" fontId="46" fillId="0" borderId="6" xfId="0" applyFont="1" applyFill="1" applyBorder="1" applyAlignment="1">
      <alignment horizontal="center" vertical="center"/>
    </xf>
    <xf numFmtId="0" fontId="38" fillId="0" borderId="0" xfId="3" applyFont="1" applyAlignment="1">
      <alignment horizont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xf>
    <xf numFmtId="0" fontId="5" fillId="0" borderId="7" xfId="0" applyFont="1" applyFill="1" applyBorder="1" applyAlignment="1">
      <alignment horizontal="center" vertical="center" wrapText="1"/>
    </xf>
    <xf numFmtId="0" fontId="0" fillId="0" borderId="3" xfId="0" applyFont="1" applyFill="1" applyBorder="1" applyAlignment="1">
      <alignment horizontal="center" wrapText="1"/>
    </xf>
    <xf numFmtId="0" fontId="0" fillId="0" borderId="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180" fontId="0" fillId="0" borderId="8" xfId="0" applyNumberFormat="1" applyBorder="1" applyAlignment="1">
      <alignment horizontal="right" vertical="center"/>
    </xf>
    <xf numFmtId="0" fontId="49" fillId="0" borderId="1" xfId="0" applyFont="1" applyBorder="1" applyAlignment="1">
      <alignment horizontal="center" vertical="center"/>
    </xf>
    <xf numFmtId="180" fontId="49" fillId="0" borderId="1" xfId="0" applyNumberFormat="1" applyFont="1" applyBorder="1" applyAlignment="1">
      <alignment horizontal="center" vertical="center"/>
    </xf>
    <xf numFmtId="0" fontId="7" fillId="0" borderId="16"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51" fillId="0" borderId="0" xfId="0" applyFont="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3" xfId="0" applyFont="1" applyBorder="1" applyAlignment="1">
      <alignment horizontal="center" vertical="center"/>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51" fillId="0" borderId="0" xfId="0" applyFont="1" applyAlignment="1">
      <alignment horizontal="left"/>
    </xf>
    <xf numFmtId="0" fontId="7" fillId="0" borderId="8" xfId="0" applyFont="1" applyBorder="1" applyAlignment="1">
      <alignment horizontal="left" vertical="center"/>
    </xf>
    <xf numFmtId="0" fontId="4" fillId="0" borderId="0" xfId="5" applyFont="1" applyAlignment="1">
      <alignment horizontal="left" vertical="center"/>
    </xf>
    <xf numFmtId="0" fontId="55" fillId="0" borderId="8" xfId="6" applyFont="1" applyBorder="1" applyAlignment="1">
      <alignment horizontal="left" vertical="center"/>
    </xf>
    <xf numFmtId="0" fontId="55" fillId="0" borderId="1" xfId="5" applyFont="1" applyBorder="1" applyAlignment="1">
      <alignment horizontal="center" vertical="center"/>
    </xf>
  </cellXfs>
  <cellStyles count="7">
    <cellStyle name="常规" xfId="0" builtinId="0"/>
    <cellStyle name="常规 11" xfId="2"/>
    <cellStyle name="常规 18" xfId="3"/>
    <cellStyle name="常规 2" xfId="4"/>
    <cellStyle name="常规 2 2" xfId="5"/>
    <cellStyle name="常规 3 2" xfId="6"/>
    <cellStyle name="常规 4"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38"/>
  <sheetViews>
    <sheetView workbookViewId="0">
      <selection activeCell="L27" sqref="L27"/>
    </sheetView>
  </sheetViews>
  <sheetFormatPr defaultColWidth="9" defaultRowHeight="13.5"/>
  <cols>
    <col min="1" max="1" width="35.25" style="2" customWidth="1"/>
    <col min="2" max="2" width="18.25" style="2" customWidth="1"/>
    <col min="3" max="3" width="15.125" style="2" customWidth="1"/>
    <col min="4" max="4" width="25" style="2" hidden="1" customWidth="1"/>
    <col min="5" max="16384" width="9" style="2"/>
  </cols>
  <sheetData>
    <row r="1" spans="1:4" ht="18" customHeight="1">
      <c r="A1" s="1" t="s">
        <v>0</v>
      </c>
    </row>
    <row r="2" spans="1:4" s="1" customFormat="1" ht="20.25">
      <c r="A2" s="306" t="s">
        <v>1</v>
      </c>
      <c r="B2" s="306"/>
      <c r="C2" s="306"/>
      <c r="D2" s="306"/>
    </row>
    <row r="3" spans="1:4" ht="20.25" customHeight="1">
      <c r="A3" s="1"/>
      <c r="D3" s="3" t="s">
        <v>2</v>
      </c>
    </row>
    <row r="4" spans="1:4" ht="31.5" customHeight="1">
      <c r="A4" s="4" t="s">
        <v>3</v>
      </c>
      <c r="B4" s="5" t="s">
        <v>4</v>
      </c>
      <c r="C4" s="4" t="s">
        <v>5</v>
      </c>
      <c r="D4" s="4" t="s">
        <v>6</v>
      </c>
    </row>
    <row r="5" spans="1:4" ht="20.100000000000001" customHeight="1">
      <c r="A5" s="6" t="s">
        <v>7</v>
      </c>
      <c r="B5" s="6">
        <f>SUM(B6:B21)</f>
        <v>0</v>
      </c>
      <c r="C5" s="6">
        <f>SUM(C6:C21)</f>
        <v>5210</v>
      </c>
      <c r="D5" s="6" t="e">
        <f>C5*100/B5</f>
        <v>#DIV/0!</v>
      </c>
    </row>
    <row r="6" spans="1:4" ht="20.100000000000001" customHeight="1">
      <c r="A6" s="7" t="s">
        <v>8</v>
      </c>
      <c r="B6" s="7"/>
      <c r="C6" s="8">
        <v>4300</v>
      </c>
      <c r="D6" s="6" t="e">
        <f t="shared" ref="D6:D33" si="0">C6*100/B6</f>
        <v>#DIV/0!</v>
      </c>
    </row>
    <row r="7" spans="1:4" ht="20.100000000000001" customHeight="1">
      <c r="A7" s="7" t="s">
        <v>9</v>
      </c>
      <c r="B7" s="7"/>
      <c r="C7" s="8">
        <v>180</v>
      </c>
      <c r="D7" s="6" t="e">
        <f t="shared" si="0"/>
        <v>#DIV/0!</v>
      </c>
    </row>
    <row r="8" spans="1:4" ht="20.100000000000001" customHeight="1">
      <c r="A8" s="7" t="s">
        <v>10</v>
      </c>
      <c r="B8" s="7"/>
      <c r="C8" s="8"/>
      <c r="D8" s="6" t="e">
        <f t="shared" si="0"/>
        <v>#DIV/0!</v>
      </c>
    </row>
    <row r="9" spans="1:4" ht="20.100000000000001" customHeight="1">
      <c r="A9" s="7" t="s">
        <v>11</v>
      </c>
      <c r="B9" s="7"/>
      <c r="C9" s="8">
        <v>40</v>
      </c>
      <c r="D9" s="6" t="e">
        <f t="shared" si="0"/>
        <v>#DIV/0!</v>
      </c>
    </row>
    <row r="10" spans="1:4" ht="20.100000000000001" customHeight="1">
      <c r="A10" s="7" t="s">
        <v>12</v>
      </c>
      <c r="B10" s="7"/>
      <c r="C10" s="8"/>
      <c r="D10" s="6" t="e">
        <f t="shared" si="0"/>
        <v>#DIV/0!</v>
      </c>
    </row>
    <row r="11" spans="1:4" ht="20.100000000000001" customHeight="1">
      <c r="A11" s="7" t="s">
        <v>13</v>
      </c>
      <c r="B11" s="7"/>
      <c r="C11" s="8">
        <v>500</v>
      </c>
      <c r="D11" s="6" t="e">
        <f t="shared" si="0"/>
        <v>#DIV/0!</v>
      </c>
    </row>
    <row r="12" spans="1:4" ht="20.100000000000001" customHeight="1">
      <c r="A12" s="7" t="s">
        <v>14</v>
      </c>
      <c r="B12" s="7"/>
      <c r="C12" s="8"/>
      <c r="D12" s="6" t="e">
        <f t="shared" si="0"/>
        <v>#DIV/0!</v>
      </c>
    </row>
    <row r="13" spans="1:4" ht="20.100000000000001" customHeight="1">
      <c r="A13" s="7" t="s">
        <v>15</v>
      </c>
      <c r="B13" s="7"/>
      <c r="C13" s="8">
        <v>100</v>
      </c>
      <c r="D13" s="6" t="e">
        <f t="shared" si="0"/>
        <v>#DIV/0!</v>
      </c>
    </row>
    <row r="14" spans="1:4" ht="20.100000000000001" customHeight="1">
      <c r="A14" s="7" t="s">
        <v>16</v>
      </c>
      <c r="B14" s="7"/>
      <c r="C14" s="8"/>
      <c r="D14" s="6" t="e">
        <f t="shared" si="0"/>
        <v>#DIV/0!</v>
      </c>
    </row>
    <row r="15" spans="1:4" ht="20.100000000000001" customHeight="1">
      <c r="A15" s="7" t="s">
        <v>17</v>
      </c>
      <c r="B15" s="7"/>
      <c r="C15" s="8">
        <v>90</v>
      </c>
      <c r="D15" s="6" t="e">
        <f t="shared" si="0"/>
        <v>#DIV/0!</v>
      </c>
    </row>
    <row r="16" spans="1:4" ht="20.100000000000001" customHeight="1">
      <c r="A16" s="7" t="s">
        <v>18</v>
      </c>
      <c r="B16" s="7"/>
      <c r="C16" s="8"/>
      <c r="D16" s="6" t="e">
        <f t="shared" si="0"/>
        <v>#DIV/0!</v>
      </c>
    </row>
    <row r="17" spans="1:4" ht="20.100000000000001" customHeight="1">
      <c r="A17" s="7" t="s">
        <v>19</v>
      </c>
      <c r="B17" s="7"/>
      <c r="C17" s="8"/>
      <c r="D17" s="6" t="e">
        <f t="shared" si="0"/>
        <v>#DIV/0!</v>
      </c>
    </row>
    <row r="18" spans="1:4" ht="20.100000000000001" customHeight="1">
      <c r="A18" s="7" t="s">
        <v>20</v>
      </c>
      <c r="B18" s="7"/>
      <c r="C18" s="8"/>
      <c r="D18" s="6" t="e">
        <f t="shared" si="0"/>
        <v>#DIV/0!</v>
      </c>
    </row>
    <row r="19" spans="1:4" ht="20.100000000000001" customHeight="1">
      <c r="A19" s="7" t="s">
        <v>21</v>
      </c>
      <c r="B19" s="7"/>
      <c r="C19" s="8"/>
      <c r="D19" s="6" t="e">
        <f t="shared" si="0"/>
        <v>#DIV/0!</v>
      </c>
    </row>
    <row r="20" spans="1:4" ht="20.100000000000001" customHeight="1">
      <c r="A20" s="7" t="s">
        <v>22</v>
      </c>
      <c r="B20" s="7"/>
      <c r="C20" s="8"/>
      <c r="D20" s="6" t="e">
        <f t="shared" si="0"/>
        <v>#DIV/0!</v>
      </c>
    </row>
    <row r="21" spans="1:4" ht="20.100000000000001" customHeight="1">
      <c r="A21" s="7" t="s">
        <v>23</v>
      </c>
      <c r="B21" s="7"/>
      <c r="C21" s="8"/>
      <c r="D21" s="6" t="e">
        <f t="shared" si="0"/>
        <v>#DIV/0!</v>
      </c>
    </row>
    <row r="22" spans="1:4" ht="21" customHeight="1">
      <c r="A22" s="6" t="s">
        <v>24</v>
      </c>
      <c r="B22" s="6">
        <f>SUM(B23:B30)</f>
        <v>0</v>
      </c>
      <c r="C22" s="9">
        <f t="shared" ref="C22" si="1">SUM(C23:C30)</f>
        <v>290</v>
      </c>
      <c r="D22" s="6" t="e">
        <f t="shared" si="0"/>
        <v>#DIV/0!</v>
      </c>
    </row>
    <row r="23" spans="1:4" ht="20.100000000000001" customHeight="1">
      <c r="A23" s="7" t="s">
        <v>25</v>
      </c>
      <c r="B23" s="7"/>
      <c r="C23" s="8">
        <v>150</v>
      </c>
      <c r="D23" s="6" t="e">
        <f t="shared" si="0"/>
        <v>#DIV/0!</v>
      </c>
    </row>
    <row r="24" spans="1:4" ht="20.100000000000001" customHeight="1">
      <c r="A24" s="7" t="s">
        <v>26</v>
      </c>
      <c r="B24" s="7"/>
      <c r="C24" s="8"/>
      <c r="D24" s="6" t="e">
        <f t="shared" si="0"/>
        <v>#DIV/0!</v>
      </c>
    </row>
    <row r="25" spans="1:4" ht="20.100000000000001" customHeight="1">
      <c r="A25" s="7" t="s">
        <v>27</v>
      </c>
      <c r="B25" s="7"/>
      <c r="C25" s="8">
        <v>60</v>
      </c>
      <c r="D25" s="6" t="e">
        <f t="shared" si="0"/>
        <v>#DIV/0!</v>
      </c>
    </row>
    <row r="26" spans="1:4" ht="20.100000000000001" customHeight="1">
      <c r="A26" s="7" t="s">
        <v>28</v>
      </c>
      <c r="B26" s="7"/>
      <c r="C26" s="8"/>
      <c r="D26" s="6" t="e">
        <f t="shared" si="0"/>
        <v>#DIV/0!</v>
      </c>
    </row>
    <row r="27" spans="1:4" ht="20.100000000000001" customHeight="1">
      <c r="A27" s="7" t="s">
        <v>29</v>
      </c>
      <c r="B27" s="7"/>
      <c r="C27" s="8">
        <v>55</v>
      </c>
      <c r="D27" s="6" t="e">
        <f t="shared" si="0"/>
        <v>#DIV/0!</v>
      </c>
    </row>
    <row r="28" spans="1:4" ht="20.100000000000001" customHeight="1">
      <c r="A28" s="7" t="s">
        <v>30</v>
      </c>
      <c r="B28" s="7"/>
      <c r="C28" s="8"/>
      <c r="D28" s="6" t="e">
        <f t="shared" si="0"/>
        <v>#DIV/0!</v>
      </c>
    </row>
    <row r="29" spans="1:4" s="11" customFormat="1" ht="20.100000000000001" customHeight="1">
      <c r="A29" s="7" t="s">
        <v>31</v>
      </c>
      <c r="B29" s="10"/>
      <c r="C29" s="8"/>
      <c r="D29" s="6" t="e">
        <f t="shared" si="0"/>
        <v>#DIV/0!</v>
      </c>
    </row>
    <row r="30" spans="1:4" s="11" customFormat="1" ht="20.100000000000001" customHeight="1">
      <c r="A30" s="7" t="s">
        <v>32</v>
      </c>
      <c r="B30" s="10"/>
      <c r="C30" s="8">
        <v>25</v>
      </c>
      <c r="D30" s="6" t="e">
        <f t="shared" si="0"/>
        <v>#DIV/0!</v>
      </c>
    </row>
    <row r="31" spans="1:4" s="11" customFormat="1" ht="20.100000000000001" customHeight="1">
      <c r="A31" s="7" t="s">
        <v>33</v>
      </c>
      <c r="B31" s="10"/>
      <c r="C31" s="12"/>
      <c r="D31" s="13"/>
    </row>
    <row r="32" spans="1:4" ht="20.100000000000001" customHeight="1">
      <c r="A32" s="7" t="s">
        <v>33</v>
      </c>
      <c r="B32" s="7"/>
      <c r="C32" s="14"/>
      <c r="D32" s="13"/>
    </row>
    <row r="33" spans="1:4" s="17" customFormat="1" ht="20.100000000000001" customHeight="1">
      <c r="A33" s="15" t="s">
        <v>34</v>
      </c>
      <c r="B33" s="16">
        <f>B5+B22</f>
        <v>0</v>
      </c>
      <c r="C33" s="16">
        <f>C5+C22</f>
        <v>5500</v>
      </c>
      <c r="D33" s="16" t="e">
        <f t="shared" si="0"/>
        <v>#DIV/0!</v>
      </c>
    </row>
    <row r="34" spans="1:4" ht="18.75" customHeight="1">
      <c r="A34" s="307" t="s">
        <v>35</v>
      </c>
      <c r="B34" s="307"/>
      <c r="C34" s="307"/>
      <c r="D34" s="307"/>
    </row>
    <row r="35" spans="1:4" ht="20.100000000000001" customHeight="1"/>
    <row r="36" spans="1:4" ht="20.100000000000001" customHeight="1"/>
    <row r="37" spans="1:4" ht="20.100000000000001" customHeight="1"/>
    <row r="38" spans="1:4" ht="20.100000000000001" customHeight="1"/>
  </sheetData>
  <mergeCells count="2">
    <mergeCell ref="A2:D2"/>
    <mergeCell ref="A34:D34"/>
  </mergeCells>
  <phoneticPr fontId="1" type="noConversion"/>
  <pageMargins left="0.7" right="0.7" top="0.75" bottom="0.75" header="0.3" footer="0.3"/>
  <pageSetup paperSize="9" orientation="portrait" horizontalDpi="200" verticalDpi="200" r:id="rId1"/>
</worksheet>
</file>

<file path=xl/worksheets/sheet10.xml><?xml version="1.0" encoding="utf-8"?>
<worksheet xmlns="http://schemas.openxmlformats.org/spreadsheetml/2006/main" xmlns:r="http://schemas.openxmlformats.org/officeDocument/2006/relationships">
  <dimension ref="A1:I17"/>
  <sheetViews>
    <sheetView workbookViewId="0">
      <selection sqref="A1:XFD1"/>
    </sheetView>
  </sheetViews>
  <sheetFormatPr defaultRowHeight="13.5"/>
  <cols>
    <col min="1" max="1" width="4.25" customWidth="1"/>
    <col min="2" max="2" width="24.25" customWidth="1"/>
    <col min="3" max="3" width="5.875" customWidth="1"/>
    <col min="4" max="4" width="5.625" customWidth="1"/>
    <col min="5" max="5" width="4.75" customWidth="1"/>
    <col min="6" max="6" width="31.25" customWidth="1"/>
    <col min="7" max="7" width="11.625" customWidth="1"/>
    <col min="8" max="8" width="39" customWidth="1"/>
  </cols>
  <sheetData>
    <row r="1" spans="1:9">
      <c r="A1" t="s">
        <v>1692</v>
      </c>
    </row>
    <row r="2" spans="1:9" ht="22.5">
      <c r="A2" s="359" t="s">
        <v>1416</v>
      </c>
      <c r="B2" s="359"/>
      <c r="C2" s="359"/>
      <c r="D2" s="359"/>
      <c r="E2" s="359"/>
      <c r="F2" s="359"/>
      <c r="G2" s="359"/>
      <c r="H2" s="359"/>
      <c r="I2" s="359"/>
    </row>
    <row r="3" spans="1:9">
      <c r="A3" s="167"/>
      <c r="B3" s="168"/>
      <c r="C3" s="168"/>
      <c r="D3" s="168"/>
      <c r="E3" s="168"/>
      <c r="H3" s="169" t="s">
        <v>1413</v>
      </c>
    </row>
    <row r="4" spans="1:9" s="191" customFormat="1" ht="30" customHeight="1">
      <c r="A4" s="355" t="s">
        <v>1387</v>
      </c>
      <c r="B4" s="355" t="s">
        <v>1388</v>
      </c>
      <c r="C4" s="355" t="s">
        <v>1412</v>
      </c>
      <c r="D4" s="355"/>
      <c r="E4" s="355"/>
      <c r="F4" s="355" t="s">
        <v>1415</v>
      </c>
      <c r="G4" s="354" t="s">
        <v>1398</v>
      </c>
      <c r="H4" s="352" t="s">
        <v>1389</v>
      </c>
      <c r="I4" s="353" t="s">
        <v>1390</v>
      </c>
    </row>
    <row r="5" spans="1:9" s="191" customFormat="1" ht="30" customHeight="1">
      <c r="A5" s="355"/>
      <c r="B5" s="355"/>
      <c r="C5" s="190" t="s">
        <v>1385</v>
      </c>
      <c r="D5" s="192" t="s">
        <v>1386</v>
      </c>
      <c r="E5" s="192" t="s">
        <v>1411</v>
      </c>
      <c r="F5" s="355"/>
      <c r="G5" s="354"/>
      <c r="H5" s="352"/>
      <c r="I5" s="353"/>
    </row>
    <row r="6" spans="1:9" s="180" customFormat="1" ht="30" customHeight="1">
      <c r="A6" s="178">
        <v>1</v>
      </c>
      <c r="B6" s="179" t="s">
        <v>1391</v>
      </c>
      <c r="C6" s="172">
        <v>201</v>
      </c>
      <c r="D6" s="173">
        <v>3</v>
      </c>
      <c r="E6" s="173">
        <v>3</v>
      </c>
      <c r="F6" s="174" t="s">
        <v>1392</v>
      </c>
      <c r="G6" s="176">
        <v>10</v>
      </c>
      <c r="H6" s="177" t="s">
        <v>1392</v>
      </c>
      <c r="I6" s="181"/>
    </row>
    <row r="7" spans="1:9" s="180" customFormat="1" ht="30" customHeight="1">
      <c r="A7" s="178">
        <v>2</v>
      </c>
      <c r="B7" s="179" t="s">
        <v>1391</v>
      </c>
      <c r="C7" s="172">
        <v>201</v>
      </c>
      <c r="D7" s="173">
        <v>3</v>
      </c>
      <c r="E7" s="173">
        <v>3</v>
      </c>
      <c r="F7" s="174" t="s">
        <v>1393</v>
      </c>
      <c r="G7" s="176">
        <v>29</v>
      </c>
      <c r="H7" s="177" t="s">
        <v>1393</v>
      </c>
      <c r="I7" s="181"/>
    </row>
    <row r="8" spans="1:9" s="180" customFormat="1" ht="30" customHeight="1">
      <c r="A8" s="178">
        <v>3</v>
      </c>
      <c r="B8" s="179" t="s">
        <v>1391</v>
      </c>
      <c r="C8" s="172">
        <v>201</v>
      </c>
      <c r="D8" s="173">
        <v>3</v>
      </c>
      <c r="E8" s="173">
        <v>3</v>
      </c>
      <c r="F8" s="174" t="s">
        <v>1394</v>
      </c>
      <c r="G8" s="176">
        <v>26.8</v>
      </c>
      <c r="H8" s="177" t="s">
        <v>1394</v>
      </c>
      <c r="I8" s="181"/>
    </row>
    <row r="9" spans="1:9" s="180" customFormat="1" ht="30" customHeight="1">
      <c r="A9" s="178">
        <v>4</v>
      </c>
      <c r="B9" s="179" t="s">
        <v>1391</v>
      </c>
      <c r="C9" s="172">
        <v>201</v>
      </c>
      <c r="D9" s="173">
        <v>3</v>
      </c>
      <c r="E9" s="173">
        <v>3</v>
      </c>
      <c r="F9" s="174" t="s">
        <v>1395</v>
      </c>
      <c r="G9" s="176">
        <v>44</v>
      </c>
      <c r="H9" s="177" t="s">
        <v>1395</v>
      </c>
      <c r="I9" s="181"/>
    </row>
    <row r="10" spans="1:9" s="188" customFormat="1" ht="30" customHeight="1">
      <c r="A10" s="178">
        <v>5</v>
      </c>
      <c r="B10" s="184" t="s">
        <v>1391</v>
      </c>
      <c r="C10" s="185">
        <v>201</v>
      </c>
      <c r="D10" s="186">
        <v>3</v>
      </c>
      <c r="E10" s="186">
        <v>3</v>
      </c>
      <c r="F10" s="187" t="s">
        <v>1396</v>
      </c>
      <c r="G10" s="172">
        <v>23.88</v>
      </c>
      <c r="H10" s="177" t="s">
        <v>1397</v>
      </c>
      <c r="I10" s="189"/>
    </row>
    <row r="11" spans="1:9" ht="30" customHeight="1">
      <c r="A11" s="178">
        <v>6</v>
      </c>
      <c r="B11" s="184" t="s">
        <v>1391</v>
      </c>
      <c r="C11" s="172">
        <v>201</v>
      </c>
      <c r="D11" s="173">
        <v>3</v>
      </c>
      <c r="E11" s="173">
        <v>3</v>
      </c>
      <c r="F11" s="174" t="s">
        <v>1399</v>
      </c>
      <c r="G11" s="175">
        <v>300</v>
      </c>
      <c r="H11" s="177" t="s">
        <v>1405</v>
      </c>
      <c r="I11" s="127"/>
    </row>
    <row r="12" spans="1:9" ht="30" customHeight="1">
      <c r="A12" s="178">
        <v>7</v>
      </c>
      <c r="B12" s="184" t="s">
        <v>1391</v>
      </c>
      <c r="C12" s="172">
        <v>201</v>
      </c>
      <c r="D12" s="173">
        <v>3</v>
      </c>
      <c r="E12" s="173">
        <v>3</v>
      </c>
      <c r="F12" s="174" t="s">
        <v>1400</v>
      </c>
      <c r="G12" s="175">
        <v>43.14</v>
      </c>
      <c r="H12" s="182" t="s">
        <v>1406</v>
      </c>
      <c r="I12" s="127"/>
    </row>
    <row r="13" spans="1:9" ht="30" customHeight="1">
      <c r="A13" s="178">
        <v>8</v>
      </c>
      <c r="B13" s="184" t="s">
        <v>1391</v>
      </c>
      <c r="C13" s="172">
        <v>201</v>
      </c>
      <c r="D13" s="173">
        <v>3</v>
      </c>
      <c r="E13" s="173">
        <v>3</v>
      </c>
      <c r="F13" s="174" t="s">
        <v>1401</v>
      </c>
      <c r="G13" s="175">
        <v>132.85</v>
      </c>
      <c r="H13" s="177" t="s">
        <v>1407</v>
      </c>
      <c r="I13" s="127"/>
    </row>
    <row r="14" spans="1:9" ht="30" customHeight="1">
      <c r="A14" s="178">
        <v>9</v>
      </c>
      <c r="B14" s="184" t="s">
        <v>1391</v>
      </c>
      <c r="C14" s="172">
        <v>201</v>
      </c>
      <c r="D14" s="173">
        <v>3</v>
      </c>
      <c r="E14" s="173">
        <v>3</v>
      </c>
      <c r="F14" s="174" t="s">
        <v>1402</v>
      </c>
      <c r="G14" s="175">
        <v>62.29</v>
      </c>
      <c r="H14" s="177" t="s">
        <v>1408</v>
      </c>
      <c r="I14" s="127"/>
    </row>
    <row r="15" spans="1:9" ht="30" customHeight="1">
      <c r="A15" s="178">
        <v>10</v>
      </c>
      <c r="B15" s="184" t="s">
        <v>1391</v>
      </c>
      <c r="C15" s="172">
        <v>201</v>
      </c>
      <c r="D15" s="173">
        <v>3</v>
      </c>
      <c r="E15" s="173">
        <v>3</v>
      </c>
      <c r="F15" s="174" t="s">
        <v>1403</v>
      </c>
      <c r="G15" s="175">
        <v>61.5</v>
      </c>
      <c r="H15" s="177" t="s">
        <v>1409</v>
      </c>
      <c r="I15" s="127"/>
    </row>
    <row r="16" spans="1:9" ht="30" customHeight="1">
      <c r="A16" s="178">
        <v>11</v>
      </c>
      <c r="B16" s="184" t="s">
        <v>1391</v>
      </c>
      <c r="C16" s="172">
        <v>201</v>
      </c>
      <c r="D16" s="173">
        <v>3</v>
      </c>
      <c r="E16" s="173">
        <v>3</v>
      </c>
      <c r="F16" s="174" t="s">
        <v>1404</v>
      </c>
      <c r="G16" s="175">
        <v>29.1</v>
      </c>
      <c r="H16" s="177" t="s">
        <v>1410</v>
      </c>
      <c r="I16" s="127"/>
    </row>
    <row r="17" spans="1:9" ht="30" customHeight="1">
      <c r="A17" s="356" t="s">
        <v>1414</v>
      </c>
      <c r="B17" s="357"/>
      <c r="C17" s="357"/>
      <c r="D17" s="357"/>
      <c r="E17" s="357"/>
      <c r="F17" s="358"/>
      <c r="G17" s="158">
        <f>SUM(G6:G16)</f>
        <v>762.56</v>
      </c>
      <c r="H17" s="127"/>
      <c r="I17" s="127"/>
    </row>
  </sheetData>
  <mergeCells count="9">
    <mergeCell ref="A2:I2"/>
    <mergeCell ref="H4:H5"/>
    <mergeCell ref="I4:I5"/>
    <mergeCell ref="G4:G5"/>
    <mergeCell ref="C4:E4"/>
    <mergeCell ref="A17:F17"/>
    <mergeCell ref="F4:F5"/>
    <mergeCell ref="A4:A5"/>
    <mergeCell ref="B4:B5"/>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74"/>
  <sheetViews>
    <sheetView workbookViewId="0">
      <selection activeCell="C24" sqref="C24:C25"/>
    </sheetView>
  </sheetViews>
  <sheetFormatPr defaultColWidth="9" defaultRowHeight="14.25"/>
  <cols>
    <col min="1" max="1" width="40.625" style="2" customWidth="1"/>
    <col min="2" max="2" width="12" style="2" customWidth="1"/>
    <col min="3" max="3" width="14" style="2" customWidth="1"/>
    <col min="4" max="4" width="13.875" style="2" hidden="1" customWidth="1"/>
    <col min="5" max="5" width="54.125" style="94" customWidth="1"/>
    <col min="6" max="6" width="12.875" style="2" customWidth="1"/>
    <col min="7" max="7" width="10.875" style="2" customWidth="1"/>
    <col min="8" max="8" width="13.75" style="2" hidden="1" customWidth="1"/>
    <col min="9" max="16384" width="9" style="2"/>
  </cols>
  <sheetData>
    <row r="1" spans="1:8">
      <c r="A1" s="1" t="s">
        <v>1693</v>
      </c>
      <c r="H1" s="81" t="s">
        <v>35</v>
      </c>
    </row>
    <row r="2" spans="1:8" ht="18" customHeight="1">
      <c r="A2" s="306" t="s">
        <v>1417</v>
      </c>
      <c r="B2" s="306"/>
      <c r="C2" s="306"/>
      <c r="D2" s="306"/>
      <c r="E2" s="306"/>
      <c r="F2" s="306"/>
      <c r="G2" s="306"/>
      <c r="H2" s="306"/>
    </row>
    <row r="3" spans="1:8" ht="18" customHeight="1">
      <c r="A3" s="1"/>
      <c r="H3" s="203" t="s">
        <v>2</v>
      </c>
    </row>
    <row r="4" spans="1:8" ht="31.5" customHeight="1">
      <c r="A4" s="360" t="s">
        <v>1027</v>
      </c>
      <c r="B4" s="361"/>
      <c r="C4" s="361"/>
      <c r="D4" s="362"/>
      <c r="E4" s="360" t="s">
        <v>1028</v>
      </c>
      <c r="F4" s="361"/>
      <c r="G4" s="361"/>
      <c r="H4" s="362"/>
    </row>
    <row r="5" spans="1:8" ht="35.25" customHeight="1">
      <c r="A5" s="4" t="s">
        <v>3</v>
      </c>
      <c r="B5" s="5" t="s">
        <v>4</v>
      </c>
      <c r="C5" s="4" t="s">
        <v>5</v>
      </c>
      <c r="D5" s="5" t="s">
        <v>6</v>
      </c>
      <c r="E5" s="4" t="s">
        <v>38</v>
      </c>
      <c r="F5" s="5" t="s">
        <v>4</v>
      </c>
      <c r="G5" s="4" t="s">
        <v>5</v>
      </c>
      <c r="H5" s="5" t="s">
        <v>6</v>
      </c>
    </row>
    <row r="6" spans="1:8" s="19" customFormat="1" ht="20.100000000000001" customHeight="1">
      <c r="A6" s="204" t="s">
        <v>1418</v>
      </c>
      <c r="B6" s="205"/>
      <c r="C6" s="205"/>
      <c r="D6" s="206" t="e">
        <f>C6*100/B6</f>
        <v>#DIV/0!</v>
      </c>
      <c r="E6" s="204" t="s">
        <v>1419</v>
      </c>
      <c r="F6" s="90">
        <f>SUM(F7:F9)</f>
        <v>0</v>
      </c>
      <c r="G6" s="90">
        <f>SUM(G7:G9)</f>
        <v>0</v>
      </c>
      <c r="H6" s="206" t="e">
        <f t="shared" ref="H6:H52" si="0">G6*100/F6</f>
        <v>#DIV/0!</v>
      </c>
    </row>
    <row r="7" spans="1:8" s="19" customFormat="1" ht="20.100000000000001" customHeight="1">
      <c r="A7" s="204" t="s">
        <v>1420</v>
      </c>
      <c r="B7" s="205"/>
      <c r="C7" s="205"/>
      <c r="D7" s="206" t="e">
        <f t="shared" ref="D7:D22" si="1">C7*100/B7</f>
        <v>#DIV/0!</v>
      </c>
      <c r="E7" s="207" t="s">
        <v>1421</v>
      </c>
      <c r="F7" s="205"/>
      <c r="G7" s="205"/>
      <c r="H7" s="206" t="e">
        <f t="shared" si="0"/>
        <v>#DIV/0!</v>
      </c>
    </row>
    <row r="8" spans="1:8" s="19" customFormat="1" ht="20.100000000000001" customHeight="1">
      <c r="A8" s="204" t="s">
        <v>1422</v>
      </c>
      <c r="B8" s="205"/>
      <c r="C8" s="205"/>
      <c r="D8" s="206" t="e">
        <f t="shared" si="1"/>
        <v>#DIV/0!</v>
      </c>
      <c r="E8" s="207" t="s">
        <v>1423</v>
      </c>
      <c r="F8" s="205"/>
      <c r="G8" s="205"/>
      <c r="H8" s="206" t="e">
        <f t="shared" si="0"/>
        <v>#DIV/0!</v>
      </c>
    </row>
    <row r="9" spans="1:8" s="19" customFormat="1" ht="20.100000000000001" customHeight="1">
      <c r="A9" s="208" t="s">
        <v>1424</v>
      </c>
      <c r="B9" s="205"/>
      <c r="C9" s="205"/>
      <c r="D9" s="206" t="e">
        <f t="shared" si="1"/>
        <v>#DIV/0!</v>
      </c>
      <c r="E9" s="207" t="s">
        <v>1425</v>
      </c>
      <c r="F9" s="205"/>
      <c r="G9" s="205"/>
      <c r="H9" s="206" t="e">
        <f t="shared" si="0"/>
        <v>#DIV/0!</v>
      </c>
    </row>
    <row r="10" spans="1:8" s="19" customFormat="1" ht="20.100000000000001" customHeight="1">
      <c r="A10" s="204" t="s">
        <v>1426</v>
      </c>
      <c r="B10" s="205"/>
      <c r="C10" s="205"/>
      <c r="D10" s="206" t="e">
        <f t="shared" si="1"/>
        <v>#DIV/0!</v>
      </c>
      <c r="E10" s="204" t="s">
        <v>1427</v>
      </c>
      <c r="F10" s="90">
        <f>SUM(F11:F13)</f>
        <v>0</v>
      </c>
      <c r="G10" s="90">
        <f>SUM(G11:G13)</f>
        <v>0</v>
      </c>
      <c r="H10" s="206" t="e">
        <f t="shared" si="0"/>
        <v>#DIV/0!</v>
      </c>
    </row>
    <row r="11" spans="1:8" s="19" customFormat="1" ht="20.100000000000001" customHeight="1">
      <c r="A11" s="204" t="s">
        <v>1428</v>
      </c>
      <c r="B11" s="205"/>
      <c r="C11" s="205"/>
      <c r="D11" s="206" t="e">
        <f t="shared" si="1"/>
        <v>#DIV/0!</v>
      </c>
      <c r="E11" s="207" t="s">
        <v>1429</v>
      </c>
      <c r="F11" s="205"/>
      <c r="G11" s="205"/>
      <c r="H11" s="206" t="e">
        <f t="shared" si="0"/>
        <v>#DIV/0!</v>
      </c>
    </row>
    <row r="12" spans="1:8" s="19" customFormat="1" ht="20.100000000000001" customHeight="1">
      <c r="A12" s="204" t="s">
        <v>1430</v>
      </c>
      <c r="B12" s="205">
        <v>27925</v>
      </c>
      <c r="C12" s="205">
        <v>15540</v>
      </c>
      <c r="D12" s="206">
        <f t="shared" si="1"/>
        <v>55.649059982094897</v>
      </c>
      <c r="E12" s="207" t="s">
        <v>1431</v>
      </c>
      <c r="F12" s="205"/>
      <c r="G12" s="205"/>
      <c r="H12" s="206" t="e">
        <f t="shared" si="0"/>
        <v>#DIV/0!</v>
      </c>
    </row>
    <row r="13" spans="1:8" s="19" customFormat="1" ht="20.100000000000001" customHeight="1">
      <c r="A13" s="204" t="s">
        <v>1432</v>
      </c>
      <c r="B13" s="205"/>
      <c r="C13" s="205"/>
      <c r="D13" s="206" t="e">
        <f t="shared" si="1"/>
        <v>#DIV/0!</v>
      </c>
      <c r="E13" s="207" t="s">
        <v>1433</v>
      </c>
      <c r="F13" s="205"/>
      <c r="G13" s="205"/>
      <c r="H13" s="206" t="e">
        <f t="shared" si="0"/>
        <v>#DIV/0!</v>
      </c>
    </row>
    <row r="14" spans="1:8" s="19" customFormat="1" ht="20.100000000000001" customHeight="1">
      <c r="A14" s="204" t="s">
        <v>1434</v>
      </c>
      <c r="B14" s="205"/>
      <c r="C14" s="205"/>
      <c r="D14" s="206" t="e">
        <f t="shared" si="1"/>
        <v>#DIV/0!</v>
      </c>
      <c r="E14" s="204" t="s">
        <v>1435</v>
      </c>
      <c r="F14" s="90">
        <f>SUM(F15:F16)</f>
        <v>0</v>
      </c>
      <c r="G14" s="90">
        <f>SUM(G15:G16)</f>
        <v>0</v>
      </c>
      <c r="H14" s="206" t="e">
        <f t="shared" si="0"/>
        <v>#DIV/0!</v>
      </c>
    </row>
    <row r="15" spans="1:8" s="19" customFormat="1" ht="20.100000000000001" customHeight="1">
      <c r="A15" s="204" t="s">
        <v>1436</v>
      </c>
      <c r="B15" s="205"/>
      <c r="C15" s="205"/>
      <c r="D15" s="206" t="e">
        <f t="shared" si="1"/>
        <v>#DIV/0!</v>
      </c>
      <c r="E15" s="204" t="s">
        <v>1437</v>
      </c>
      <c r="F15" s="205"/>
      <c r="G15" s="205"/>
      <c r="H15" s="206" t="e">
        <f t="shared" si="0"/>
        <v>#DIV/0!</v>
      </c>
    </row>
    <row r="16" spans="1:8" s="19" customFormat="1" ht="20.100000000000001" customHeight="1">
      <c r="A16" s="204" t="s">
        <v>1438</v>
      </c>
      <c r="B16" s="205"/>
      <c r="C16" s="205"/>
      <c r="D16" s="206" t="e">
        <f t="shared" si="1"/>
        <v>#DIV/0!</v>
      </c>
      <c r="E16" s="204" t="s">
        <v>1439</v>
      </c>
      <c r="F16" s="205"/>
      <c r="G16" s="205"/>
      <c r="H16" s="206" t="e">
        <f t="shared" si="0"/>
        <v>#DIV/0!</v>
      </c>
    </row>
    <row r="17" spans="1:8" s="19" customFormat="1" ht="20.100000000000001" customHeight="1">
      <c r="A17" s="204" t="s">
        <v>1440</v>
      </c>
      <c r="B17" s="205"/>
      <c r="C17" s="205"/>
      <c r="D17" s="206" t="e">
        <f t="shared" si="1"/>
        <v>#DIV/0!</v>
      </c>
      <c r="E17" s="204" t="s">
        <v>1441</v>
      </c>
      <c r="F17" s="90">
        <f>SUM(F18:F27)</f>
        <v>27925</v>
      </c>
      <c r="G17" s="90">
        <f>SUM(G18:G27)</f>
        <v>15540</v>
      </c>
      <c r="H17" s="206">
        <f t="shared" si="0"/>
        <v>55.649059982094897</v>
      </c>
    </row>
    <row r="18" spans="1:8" s="19" customFormat="1" ht="20.100000000000001" customHeight="1">
      <c r="A18" s="204" t="s">
        <v>1442</v>
      </c>
      <c r="B18" s="205"/>
      <c r="C18" s="205"/>
      <c r="D18" s="206" t="e">
        <f t="shared" si="1"/>
        <v>#DIV/0!</v>
      </c>
      <c r="E18" s="204" t="s">
        <v>1443</v>
      </c>
      <c r="F18" s="205">
        <v>27925</v>
      </c>
      <c r="G18" s="205">
        <v>15540</v>
      </c>
      <c r="H18" s="206">
        <f t="shared" si="0"/>
        <v>55.649059982094897</v>
      </c>
    </row>
    <row r="19" spans="1:8" s="19" customFormat="1" ht="20.100000000000001" customHeight="1">
      <c r="A19" s="204" t="s">
        <v>1444</v>
      </c>
      <c r="B19" s="205"/>
      <c r="C19" s="205"/>
      <c r="D19" s="206" t="e">
        <f t="shared" si="1"/>
        <v>#DIV/0!</v>
      </c>
      <c r="E19" s="204" t="s">
        <v>1445</v>
      </c>
      <c r="F19" s="209"/>
      <c r="G19" s="205"/>
      <c r="H19" s="206" t="e">
        <f t="shared" si="0"/>
        <v>#DIV/0!</v>
      </c>
    </row>
    <row r="20" spans="1:8" s="19" customFormat="1" ht="20.100000000000001" customHeight="1">
      <c r="A20" s="204" t="s">
        <v>1446</v>
      </c>
      <c r="B20" s="205"/>
      <c r="C20" s="205"/>
      <c r="D20" s="206" t="e">
        <f t="shared" si="1"/>
        <v>#DIV/0!</v>
      </c>
      <c r="E20" s="204" t="s">
        <v>1447</v>
      </c>
      <c r="F20" s="205"/>
      <c r="G20" s="205"/>
      <c r="H20" s="206" t="e">
        <f t="shared" si="0"/>
        <v>#DIV/0!</v>
      </c>
    </row>
    <row r="21" spans="1:8" s="19" customFormat="1" ht="20.100000000000001" customHeight="1">
      <c r="A21" s="210" t="s">
        <v>1448</v>
      </c>
      <c r="B21" s="211"/>
      <c r="C21" s="211"/>
      <c r="D21" s="206" t="e">
        <f t="shared" si="1"/>
        <v>#DIV/0!</v>
      </c>
      <c r="E21" s="204" t="s">
        <v>1449</v>
      </c>
      <c r="F21" s="205"/>
      <c r="G21" s="205"/>
      <c r="H21" s="206" t="e">
        <f t="shared" si="0"/>
        <v>#DIV/0!</v>
      </c>
    </row>
    <row r="22" spans="1:8" s="19" customFormat="1" ht="20.100000000000001" customHeight="1">
      <c r="A22" s="210" t="s">
        <v>1450</v>
      </c>
      <c r="B22" s="211"/>
      <c r="C22" s="211"/>
      <c r="D22" s="206" t="e">
        <f t="shared" si="1"/>
        <v>#DIV/0!</v>
      </c>
      <c r="E22" s="204" t="s">
        <v>1451</v>
      </c>
      <c r="F22" s="205"/>
      <c r="G22" s="205"/>
      <c r="H22" s="206" t="e">
        <f t="shared" si="0"/>
        <v>#DIV/0!</v>
      </c>
    </row>
    <row r="23" spans="1:8" ht="20.100000000000001" customHeight="1">
      <c r="A23" s="212"/>
      <c r="B23" s="7"/>
      <c r="C23" s="7"/>
      <c r="D23" s="213"/>
      <c r="E23" s="204" t="s">
        <v>1452</v>
      </c>
      <c r="F23" s="211"/>
      <c r="G23" s="211"/>
      <c r="H23" s="206" t="e">
        <f t="shared" si="0"/>
        <v>#DIV/0!</v>
      </c>
    </row>
    <row r="24" spans="1:8" ht="20.100000000000001" customHeight="1">
      <c r="A24" s="210"/>
      <c r="B24" s="7"/>
      <c r="C24" s="7"/>
      <c r="D24" s="213"/>
      <c r="E24" s="204" t="s">
        <v>1453</v>
      </c>
      <c r="F24" s="211"/>
      <c r="G24" s="211"/>
      <c r="H24" s="206" t="e">
        <f t="shared" si="0"/>
        <v>#DIV/0!</v>
      </c>
    </row>
    <row r="25" spans="1:8" ht="20.100000000000001" customHeight="1">
      <c r="A25" s="7"/>
      <c r="B25" s="7"/>
      <c r="C25" s="7"/>
      <c r="D25" s="213"/>
      <c r="E25" s="204" t="s">
        <v>1454</v>
      </c>
      <c r="F25" s="86"/>
      <c r="G25" s="86"/>
      <c r="H25" s="206" t="e">
        <f t="shared" si="0"/>
        <v>#DIV/0!</v>
      </c>
    </row>
    <row r="26" spans="1:8" ht="20.100000000000001" customHeight="1">
      <c r="A26" s="7"/>
      <c r="B26" s="7"/>
      <c r="C26" s="7"/>
      <c r="D26" s="213"/>
      <c r="E26" s="204" t="s">
        <v>1455</v>
      </c>
      <c r="F26" s="86"/>
      <c r="G26" s="86"/>
      <c r="H26" s="206" t="e">
        <f t="shared" si="0"/>
        <v>#DIV/0!</v>
      </c>
    </row>
    <row r="27" spans="1:8" ht="20.100000000000001" customHeight="1">
      <c r="A27" s="7"/>
      <c r="B27" s="7"/>
      <c r="C27" s="7"/>
      <c r="D27" s="213"/>
      <c r="E27" s="204" t="s">
        <v>1456</v>
      </c>
      <c r="F27" s="86"/>
      <c r="G27" s="86"/>
      <c r="H27" s="206" t="e">
        <f t="shared" si="0"/>
        <v>#DIV/0!</v>
      </c>
    </row>
    <row r="28" spans="1:8" ht="20.100000000000001" customHeight="1">
      <c r="A28" s="214"/>
      <c r="B28" s="7"/>
      <c r="C28" s="7"/>
      <c r="D28" s="213"/>
      <c r="E28" s="204" t="s">
        <v>1457</v>
      </c>
      <c r="F28" s="90">
        <f>SUM(F29:F33)</f>
        <v>0</v>
      </c>
      <c r="G28" s="90">
        <f>SUM(G29:G33)</f>
        <v>0</v>
      </c>
      <c r="H28" s="206" t="e">
        <f t="shared" si="0"/>
        <v>#DIV/0!</v>
      </c>
    </row>
    <row r="29" spans="1:8" ht="20.100000000000001" customHeight="1">
      <c r="A29" s="214"/>
      <c r="B29" s="7"/>
      <c r="C29" s="7"/>
      <c r="D29" s="213"/>
      <c r="E29" s="204" t="s">
        <v>1458</v>
      </c>
      <c r="F29" s="86"/>
      <c r="G29" s="86"/>
      <c r="H29" s="206" t="e">
        <f t="shared" si="0"/>
        <v>#DIV/0!</v>
      </c>
    </row>
    <row r="30" spans="1:8" ht="20.100000000000001" customHeight="1">
      <c r="A30" s="214"/>
      <c r="B30" s="7"/>
      <c r="C30" s="7"/>
      <c r="D30" s="213"/>
      <c r="E30" s="215" t="s">
        <v>1459</v>
      </c>
      <c r="F30" s="86"/>
      <c r="G30" s="86"/>
      <c r="H30" s="206" t="e">
        <f t="shared" si="0"/>
        <v>#DIV/0!</v>
      </c>
    </row>
    <row r="31" spans="1:8" ht="20.100000000000001" customHeight="1">
      <c r="A31" s="214"/>
      <c r="B31" s="7"/>
      <c r="C31" s="7"/>
      <c r="D31" s="213"/>
      <c r="E31" s="215" t="s">
        <v>1460</v>
      </c>
      <c r="F31" s="86"/>
      <c r="G31" s="86"/>
      <c r="H31" s="206" t="e">
        <f t="shared" si="0"/>
        <v>#DIV/0!</v>
      </c>
    </row>
    <row r="32" spans="1:8" ht="20.100000000000001" customHeight="1">
      <c r="A32" s="214"/>
      <c r="B32" s="7"/>
      <c r="C32" s="7"/>
      <c r="D32" s="213"/>
      <c r="E32" s="216" t="s">
        <v>1461</v>
      </c>
      <c r="F32" s="86"/>
      <c r="G32" s="86"/>
      <c r="H32" s="206" t="e">
        <f t="shared" si="0"/>
        <v>#DIV/0!</v>
      </c>
    </row>
    <row r="33" spans="1:8" ht="20.100000000000001" customHeight="1">
      <c r="A33" s="214"/>
      <c r="B33" s="7"/>
      <c r="C33" s="7"/>
      <c r="D33" s="213"/>
      <c r="E33" s="216" t="s">
        <v>1462</v>
      </c>
      <c r="F33" s="86"/>
      <c r="G33" s="86"/>
      <c r="H33" s="206" t="e">
        <f t="shared" si="0"/>
        <v>#DIV/0!</v>
      </c>
    </row>
    <row r="34" spans="1:8" ht="20.100000000000001" customHeight="1">
      <c r="A34" s="214"/>
      <c r="B34" s="7"/>
      <c r="C34" s="7"/>
      <c r="D34" s="213"/>
      <c r="E34" s="214" t="s">
        <v>1463</v>
      </c>
      <c r="F34" s="90">
        <f>SUM(F35:F44)</f>
        <v>0</v>
      </c>
      <c r="G34" s="90">
        <f>SUM(G35:G44)</f>
        <v>0</v>
      </c>
      <c r="H34" s="206" t="e">
        <f t="shared" si="0"/>
        <v>#DIV/0!</v>
      </c>
    </row>
    <row r="35" spans="1:8" ht="20.100000000000001" customHeight="1">
      <c r="A35" s="214"/>
      <c r="B35" s="7"/>
      <c r="C35" s="7"/>
      <c r="D35" s="213"/>
      <c r="E35" s="215" t="s">
        <v>1464</v>
      </c>
      <c r="F35" s="86"/>
      <c r="G35" s="86"/>
      <c r="H35" s="206" t="e">
        <f t="shared" si="0"/>
        <v>#DIV/0!</v>
      </c>
    </row>
    <row r="36" spans="1:8" ht="20.100000000000001" customHeight="1">
      <c r="A36" s="214"/>
      <c r="B36" s="7"/>
      <c r="C36" s="7"/>
      <c r="D36" s="213"/>
      <c r="E36" s="215" t="s">
        <v>1465</v>
      </c>
      <c r="F36" s="86"/>
      <c r="G36" s="86"/>
      <c r="H36" s="206" t="e">
        <f t="shared" si="0"/>
        <v>#DIV/0!</v>
      </c>
    </row>
    <row r="37" spans="1:8" ht="20.100000000000001" customHeight="1">
      <c r="A37" s="214"/>
      <c r="B37" s="7"/>
      <c r="C37" s="7"/>
      <c r="D37" s="213"/>
      <c r="E37" s="215" t="s">
        <v>1466</v>
      </c>
      <c r="F37" s="86"/>
      <c r="G37" s="86"/>
      <c r="H37" s="206" t="e">
        <f t="shared" si="0"/>
        <v>#DIV/0!</v>
      </c>
    </row>
    <row r="38" spans="1:8" s="217" customFormat="1" ht="20.100000000000001" customHeight="1">
      <c r="A38" s="214"/>
      <c r="B38" s="7"/>
      <c r="C38" s="7"/>
      <c r="D38" s="213"/>
      <c r="E38" s="215" t="s">
        <v>1467</v>
      </c>
      <c r="F38" s="86"/>
      <c r="G38" s="86"/>
      <c r="H38" s="206" t="e">
        <f t="shared" si="0"/>
        <v>#DIV/0!</v>
      </c>
    </row>
    <row r="39" spans="1:8" ht="20.100000000000001" customHeight="1">
      <c r="A39" s="214"/>
      <c r="B39" s="7"/>
      <c r="C39" s="7"/>
      <c r="D39" s="213"/>
      <c r="E39" s="215" t="s">
        <v>1468</v>
      </c>
      <c r="F39" s="86"/>
      <c r="G39" s="86"/>
      <c r="H39" s="206" t="e">
        <f t="shared" si="0"/>
        <v>#DIV/0!</v>
      </c>
    </row>
    <row r="40" spans="1:8" ht="20.100000000000001" customHeight="1">
      <c r="A40" s="210"/>
      <c r="B40" s="7"/>
      <c r="C40" s="7"/>
      <c r="D40" s="213"/>
      <c r="E40" s="215" t="s">
        <v>1469</v>
      </c>
      <c r="F40" s="86"/>
      <c r="G40" s="86"/>
      <c r="H40" s="206" t="e">
        <f t="shared" si="0"/>
        <v>#DIV/0!</v>
      </c>
    </row>
    <row r="41" spans="1:8" ht="20.100000000000001" customHeight="1">
      <c r="A41" s="210"/>
      <c r="B41" s="7"/>
      <c r="C41" s="7"/>
      <c r="D41" s="213"/>
      <c r="E41" s="215" t="s">
        <v>1470</v>
      </c>
      <c r="F41" s="86"/>
      <c r="G41" s="86"/>
      <c r="H41" s="206" t="e">
        <f t="shared" si="0"/>
        <v>#DIV/0!</v>
      </c>
    </row>
    <row r="42" spans="1:8" ht="20.100000000000001" customHeight="1">
      <c r="A42" s="210"/>
      <c r="B42" s="7"/>
      <c r="C42" s="7"/>
      <c r="D42" s="213"/>
      <c r="E42" s="215" t="s">
        <v>1471</v>
      </c>
      <c r="F42" s="86"/>
      <c r="G42" s="86"/>
      <c r="H42" s="206" t="e">
        <f t="shared" si="0"/>
        <v>#DIV/0!</v>
      </c>
    </row>
    <row r="43" spans="1:8" ht="20.100000000000001" customHeight="1">
      <c r="A43" s="210"/>
      <c r="B43" s="91"/>
      <c r="C43" s="91"/>
      <c r="D43" s="218"/>
      <c r="E43" s="215" t="s">
        <v>1472</v>
      </c>
      <c r="F43" s="86"/>
      <c r="G43" s="86"/>
      <c r="H43" s="206" t="e">
        <f t="shared" si="0"/>
        <v>#DIV/0!</v>
      </c>
    </row>
    <row r="44" spans="1:8" ht="20.100000000000001" customHeight="1">
      <c r="A44" s="210"/>
      <c r="B44" s="91"/>
      <c r="C44" s="91"/>
      <c r="D44" s="218"/>
      <c r="E44" s="215" t="s">
        <v>1473</v>
      </c>
      <c r="F44" s="86"/>
      <c r="G44" s="86"/>
      <c r="H44" s="206" t="e">
        <f t="shared" si="0"/>
        <v>#DIV/0!</v>
      </c>
    </row>
    <row r="45" spans="1:8" ht="20.100000000000001" customHeight="1">
      <c r="A45" s="210"/>
      <c r="B45" s="91"/>
      <c r="C45" s="91"/>
      <c r="D45" s="218"/>
      <c r="E45" s="214" t="s">
        <v>1474</v>
      </c>
      <c r="F45" s="90">
        <f>SUM(F46)</f>
        <v>0</v>
      </c>
      <c r="G45" s="90">
        <f>SUM(G46)</f>
        <v>0</v>
      </c>
      <c r="H45" s="206" t="e">
        <f t="shared" si="0"/>
        <v>#DIV/0!</v>
      </c>
    </row>
    <row r="46" spans="1:8" ht="20.100000000000001" customHeight="1">
      <c r="A46" s="210"/>
      <c r="B46" s="91"/>
      <c r="C46" s="91"/>
      <c r="D46" s="218"/>
      <c r="E46" s="215" t="s">
        <v>1475</v>
      </c>
      <c r="F46" s="86"/>
      <c r="G46" s="86"/>
      <c r="H46" s="206" t="e">
        <f t="shared" si="0"/>
        <v>#DIV/0!</v>
      </c>
    </row>
    <row r="47" spans="1:8" ht="20.100000000000001" customHeight="1">
      <c r="A47" s="210"/>
      <c r="B47" s="91"/>
      <c r="C47" s="91"/>
      <c r="D47" s="218"/>
      <c r="E47" s="214" t="s">
        <v>1476</v>
      </c>
      <c r="F47" s="90">
        <f>SUM(F48:F50)</f>
        <v>0</v>
      </c>
      <c r="G47" s="90">
        <f>SUM(G48:G50)</f>
        <v>0</v>
      </c>
      <c r="H47" s="206" t="e">
        <f t="shared" si="0"/>
        <v>#DIV/0!</v>
      </c>
    </row>
    <row r="48" spans="1:8" ht="20.100000000000001" customHeight="1">
      <c r="A48" s="219"/>
      <c r="B48" s="91"/>
      <c r="C48" s="91"/>
      <c r="D48" s="218"/>
      <c r="E48" s="215" t="s">
        <v>1477</v>
      </c>
      <c r="F48" s="86"/>
      <c r="G48" s="86"/>
      <c r="H48" s="206" t="e">
        <f t="shared" si="0"/>
        <v>#DIV/0!</v>
      </c>
    </row>
    <row r="49" spans="1:8" ht="20.100000000000001" customHeight="1">
      <c r="A49" s="219"/>
      <c r="B49" s="91"/>
      <c r="C49" s="91"/>
      <c r="D49" s="218"/>
      <c r="E49" s="215" t="s">
        <v>1478</v>
      </c>
      <c r="F49" s="86"/>
      <c r="G49" s="86"/>
      <c r="H49" s="206" t="e">
        <f t="shared" si="0"/>
        <v>#DIV/0!</v>
      </c>
    </row>
    <row r="50" spans="1:8" ht="20.100000000000001" customHeight="1">
      <c r="A50" s="219"/>
      <c r="B50" s="91"/>
      <c r="C50" s="91"/>
      <c r="D50" s="218"/>
      <c r="E50" s="215" t="s">
        <v>1479</v>
      </c>
      <c r="F50" s="220"/>
      <c r="G50" s="86"/>
      <c r="H50" s="206" t="e">
        <f t="shared" si="0"/>
        <v>#DIV/0!</v>
      </c>
    </row>
    <row r="51" spans="1:8" ht="20.100000000000001" customHeight="1">
      <c r="A51" s="219"/>
      <c r="B51" s="91"/>
      <c r="C51" s="91"/>
      <c r="D51" s="218"/>
      <c r="E51" s="214" t="s">
        <v>1480</v>
      </c>
      <c r="F51" s="86"/>
      <c r="G51" s="86"/>
      <c r="H51" s="206" t="e">
        <f t="shared" si="0"/>
        <v>#DIV/0!</v>
      </c>
    </row>
    <row r="52" spans="1:8" ht="20.100000000000001" customHeight="1">
      <c r="A52" s="219"/>
      <c r="B52" s="91"/>
      <c r="C52" s="91"/>
      <c r="D52" s="218"/>
      <c r="E52" s="214" t="s">
        <v>1481</v>
      </c>
      <c r="F52" s="86"/>
      <c r="G52" s="86"/>
      <c r="H52" s="206" t="e">
        <f t="shared" si="0"/>
        <v>#DIV/0!</v>
      </c>
    </row>
    <row r="53" spans="1:8" ht="20.100000000000001" customHeight="1">
      <c r="A53" s="219"/>
      <c r="B53" s="91"/>
      <c r="C53" s="91"/>
      <c r="D53" s="218"/>
      <c r="E53" s="214"/>
      <c r="F53" s="214"/>
      <c r="G53" s="91"/>
      <c r="H53" s="218"/>
    </row>
    <row r="54" spans="1:8" ht="20.100000000000001" customHeight="1">
      <c r="A54" s="219"/>
      <c r="B54" s="91"/>
      <c r="C54" s="91"/>
      <c r="D54" s="218"/>
      <c r="E54" s="214"/>
      <c r="F54" s="215"/>
      <c r="G54" s="91"/>
      <c r="H54" s="218"/>
    </row>
    <row r="55" spans="1:8" ht="20.100000000000001" customHeight="1">
      <c r="A55" s="219"/>
      <c r="B55" s="91"/>
      <c r="C55" s="91"/>
      <c r="D55" s="218"/>
      <c r="E55" s="214"/>
      <c r="F55" s="91"/>
      <c r="G55" s="91"/>
      <c r="H55" s="218"/>
    </row>
    <row r="56" spans="1:8" ht="20.100000000000001" customHeight="1">
      <c r="A56" s="219"/>
      <c r="B56" s="91"/>
      <c r="C56" s="91"/>
      <c r="D56" s="218"/>
      <c r="E56" s="214"/>
      <c r="F56" s="91"/>
      <c r="G56" s="91"/>
      <c r="H56" s="218"/>
    </row>
    <row r="57" spans="1:8" ht="20.100000000000001" customHeight="1">
      <c r="A57" s="219"/>
      <c r="B57" s="91"/>
      <c r="C57" s="91"/>
      <c r="D57" s="218"/>
      <c r="E57" s="214"/>
      <c r="F57" s="91"/>
      <c r="G57" s="91"/>
      <c r="H57" s="218"/>
    </row>
    <row r="58" spans="1:8" ht="20.100000000000001" customHeight="1">
      <c r="A58" s="219"/>
      <c r="B58" s="91"/>
      <c r="C58" s="91"/>
      <c r="D58" s="218"/>
      <c r="E58" s="214"/>
      <c r="F58" s="91"/>
      <c r="G58" s="91"/>
      <c r="H58" s="218"/>
    </row>
    <row r="59" spans="1:8" ht="20.100000000000001" customHeight="1">
      <c r="A59" s="219"/>
      <c r="B59" s="91"/>
      <c r="C59" s="91"/>
      <c r="D59" s="218"/>
      <c r="E59" s="214"/>
      <c r="F59" s="91"/>
      <c r="G59" s="91"/>
      <c r="H59" s="218"/>
    </row>
    <row r="60" spans="1:8" ht="20.100000000000001" customHeight="1">
      <c r="A60" s="219"/>
      <c r="B60" s="91"/>
      <c r="C60" s="91"/>
      <c r="D60" s="218"/>
      <c r="E60" s="214"/>
      <c r="F60" s="91"/>
      <c r="G60" s="91"/>
      <c r="H60" s="218"/>
    </row>
    <row r="61" spans="1:8" ht="20.100000000000001" customHeight="1">
      <c r="A61" s="219"/>
      <c r="B61" s="91"/>
      <c r="C61" s="91"/>
      <c r="D61" s="218"/>
      <c r="E61" s="219"/>
      <c r="F61" s="91"/>
      <c r="G61" s="91"/>
      <c r="H61" s="218"/>
    </row>
    <row r="62" spans="1:8" ht="20.100000000000001" customHeight="1">
      <c r="A62" s="219" t="s">
        <v>34</v>
      </c>
      <c r="B62" s="90">
        <f>SUM(B6:B22)</f>
        <v>27925</v>
      </c>
      <c r="C62" s="90">
        <f>SUM(C6:C22)</f>
        <v>15540</v>
      </c>
      <c r="D62" s="206">
        <f>C62*100/B62</f>
        <v>55.649059982094897</v>
      </c>
      <c r="E62" s="219" t="s">
        <v>1024</v>
      </c>
      <c r="F62" s="90">
        <f>F6+F10+F14+F17+F28+F34+F45+F47+F51+F52</f>
        <v>27925</v>
      </c>
      <c r="G62" s="90">
        <f>G6+G10+G14+G17+G28+G34+G45+G47+G51+G52</f>
        <v>15540</v>
      </c>
      <c r="H62" s="206">
        <f t="shared" ref="H62:H70" si="2">G62*100/F62</f>
        <v>55.649059982094897</v>
      </c>
    </row>
    <row r="63" spans="1:8" ht="20.100000000000001" customHeight="1">
      <c r="A63" s="221" t="s">
        <v>1031</v>
      </c>
      <c r="B63" s="90">
        <f>B64+B67+B68+B70+B71</f>
        <v>0</v>
      </c>
      <c r="C63" s="90">
        <f>C64+C67+C68+C70+C71</f>
        <v>0</v>
      </c>
      <c r="D63" s="206" t="e">
        <f t="shared" ref="D63:D73" si="3">C63*100/B63</f>
        <v>#DIV/0!</v>
      </c>
      <c r="E63" s="221" t="s">
        <v>1032</v>
      </c>
      <c r="F63" s="90">
        <f>F64+F67+F68+F69+F70</f>
        <v>0</v>
      </c>
      <c r="G63" s="90">
        <f>G64+G67+G68+G69+G70</f>
        <v>0</v>
      </c>
      <c r="H63" s="206" t="e">
        <f t="shared" si="2"/>
        <v>#DIV/0!</v>
      </c>
    </row>
    <row r="64" spans="1:8" ht="20.100000000000001" customHeight="1">
      <c r="A64" s="7" t="s">
        <v>1482</v>
      </c>
      <c r="B64" s="90">
        <f>SUM(B65:B66)</f>
        <v>0</v>
      </c>
      <c r="C64" s="90">
        <f>SUM(C65:C66)</f>
        <v>0</v>
      </c>
      <c r="D64" s="206" t="e">
        <f t="shared" si="3"/>
        <v>#DIV/0!</v>
      </c>
      <c r="E64" s="7" t="s">
        <v>1483</v>
      </c>
      <c r="F64" s="90">
        <f>SUM(F65:F66)</f>
        <v>0</v>
      </c>
      <c r="G64" s="90">
        <f>SUM(G65:G66)</f>
        <v>0</v>
      </c>
      <c r="H64" s="206" t="e">
        <f t="shared" si="2"/>
        <v>#DIV/0!</v>
      </c>
    </row>
    <row r="65" spans="1:8" ht="20.100000000000001" customHeight="1">
      <c r="A65" s="7" t="s">
        <v>1484</v>
      </c>
      <c r="B65" s="86"/>
      <c r="C65" s="86"/>
      <c r="D65" s="206" t="e">
        <f t="shared" si="3"/>
        <v>#DIV/0!</v>
      </c>
      <c r="E65" s="7" t="s">
        <v>1485</v>
      </c>
      <c r="F65" s="86"/>
      <c r="G65" s="86"/>
      <c r="H65" s="206" t="e">
        <f t="shared" si="2"/>
        <v>#DIV/0!</v>
      </c>
    </row>
    <row r="66" spans="1:8" ht="20.100000000000001" customHeight="1">
      <c r="A66" s="7" t="s">
        <v>1486</v>
      </c>
      <c r="B66" s="86"/>
      <c r="C66" s="86"/>
      <c r="D66" s="206" t="e">
        <f t="shared" si="3"/>
        <v>#DIV/0!</v>
      </c>
      <c r="E66" s="7" t="s">
        <v>1487</v>
      </c>
      <c r="F66" s="86"/>
      <c r="G66" s="86"/>
      <c r="H66" s="206" t="e">
        <f t="shared" si="2"/>
        <v>#DIV/0!</v>
      </c>
    </row>
    <row r="67" spans="1:8" ht="20.100000000000001" customHeight="1">
      <c r="A67" s="7" t="s">
        <v>1102</v>
      </c>
      <c r="B67" s="86"/>
      <c r="C67" s="86"/>
      <c r="D67" s="206" t="e">
        <f t="shared" si="3"/>
        <v>#DIV/0!</v>
      </c>
      <c r="E67" s="7" t="s">
        <v>1488</v>
      </c>
      <c r="F67" s="86"/>
      <c r="G67" s="86"/>
      <c r="H67" s="206" t="e">
        <f t="shared" si="2"/>
        <v>#DIV/0!</v>
      </c>
    </row>
    <row r="68" spans="1:8" ht="20.100000000000001" customHeight="1">
      <c r="A68" s="7" t="s">
        <v>1103</v>
      </c>
      <c r="B68" s="222"/>
      <c r="C68" s="222"/>
      <c r="D68" s="206" t="e">
        <f t="shared" si="3"/>
        <v>#DIV/0!</v>
      </c>
      <c r="E68" s="7" t="s">
        <v>1489</v>
      </c>
      <c r="F68" s="86"/>
      <c r="G68" s="86"/>
      <c r="H68" s="206" t="e">
        <f t="shared" si="2"/>
        <v>#DIV/0!</v>
      </c>
    </row>
    <row r="69" spans="1:8" ht="20.100000000000001" customHeight="1">
      <c r="A69" s="7" t="s">
        <v>1490</v>
      </c>
      <c r="B69" s="86"/>
      <c r="C69" s="86"/>
      <c r="D69" s="206" t="e">
        <f t="shared" si="3"/>
        <v>#DIV/0!</v>
      </c>
      <c r="E69" s="59" t="s">
        <v>1491</v>
      </c>
      <c r="F69" s="86"/>
      <c r="G69" s="86"/>
      <c r="H69" s="206" t="e">
        <f t="shared" si="2"/>
        <v>#DIV/0!</v>
      </c>
    </row>
    <row r="70" spans="1:8" ht="20.100000000000001" customHeight="1">
      <c r="A70" s="59" t="s">
        <v>1492</v>
      </c>
      <c r="B70" s="86"/>
      <c r="C70" s="86"/>
      <c r="D70" s="206" t="e">
        <f t="shared" si="3"/>
        <v>#DIV/0!</v>
      </c>
      <c r="E70" s="59" t="s">
        <v>1493</v>
      </c>
      <c r="F70" s="86"/>
      <c r="G70" s="86"/>
      <c r="H70" s="206" t="e">
        <f t="shared" si="2"/>
        <v>#DIV/0!</v>
      </c>
    </row>
    <row r="71" spans="1:8" ht="20.100000000000001" customHeight="1">
      <c r="A71" s="59" t="s">
        <v>1494</v>
      </c>
      <c r="B71" s="86"/>
      <c r="C71" s="86"/>
      <c r="D71" s="206" t="e">
        <f t="shared" si="3"/>
        <v>#DIV/0!</v>
      </c>
      <c r="E71" s="59"/>
      <c r="F71" s="86"/>
      <c r="G71" s="86"/>
      <c r="H71" s="223"/>
    </row>
    <row r="72" spans="1:8" ht="20.100000000000001" customHeight="1">
      <c r="A72" s="59"/>
      <c r="B72" s="86"/>
      <c r="C72" s="86"/>
      <c r="D72" s="223"/>
      <c r="E72" s="59"/>
      <c r="F72" s="86"/>
      <c r="G72" s="86"/>
      <c r="H72" s="218"/>
    </row>
    <row r="73" spans="1:8" s="17" customFormat="1" ht="20.100000000000001" customHeight="1">
      <c r="A73" s="15" t="s">
        <v>1118</v>
      </c>
      <c r="B73" s="93">
        <f>B62+B63</f>
        <v>27925</v>
      </c>
      <c r="C73" s="93">
        <f>C62+C63</f>
        <v>15540</v>
      </c>
      <c r="D73" s="224">
        <f t="shared" si="3"/>
        <v>55.649059982094897</v>
      </c>
      <c r="E73" s="15" t="s">
        <v>1119</v>
      </c>
      <c r="F73" s="93">
        <f>F62+F63</f>
        <v>27925</v>
      </c>
      <c r="G73" s="93">
        <f>G62+G63</f>
        <v>15540</v>
      </c>
      <c r="H73" s="224">
        <f>G73*100/F73</f>
        <v>55.649059982094897</v>
      </c>
    </row>
    <row r="74" spans="1:8" ht="20.100000000000001" customHeight="1"/>
  </sheetData>
  <mergeCells count="3">
    <mergeCell ref="A2:H2"/>
    <mergeCell ref="A4:D4"/>
    <mergeCell ref="E4:H4"/>
  </mergeCells>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249"/>
  <sheetViews>
    <sheetView workbookViewId="0">
      <selection activeCell="C24" sqref="C24"/>
    </sheetView>
  </sheetViews>
  <sheetFormatPr defaultColWidth="9" defaultRowHeight="14.25"/>
  <cols>
    <col min="1" max="1" width="45.75" style="225" customWidth="1"/>
    <col min="2" max="2" width="12.75" style="225" customWidth="1"/>
    <col min="3" max="3" width="50.875" style="94" customWidth="1"/>
    <col min="4" max="4" width="12.625" style="225" customWidth="1"/>
    <col min="5" max="16384" width="9" style="225"/>
  </cols>
  <sheetData>
    <row r="1" spans="1:4">
      <c r="A1" s="1" t="s">
        <v>1694</v>
      </c>
    </row>
    <row r="2" spans="1:4" ht="20.25">
      <c r="A2" s="306" t="s">
        <v>1495</v>
      </c>
      <c r="B2" s="306"/>
      <c r="C2" s="306"/>
      <c r="D2" s="306"/>
    </row>
    <row r="3" spans="1:4">
      <c r="A3" s="1"/>
      <c r="D3" s="225" t="s">
        <v>2</v>
      </c>
    </row>
    <row r="4" spans="1:4" ht="18.75">
      <c r="A4" s="360" t="s">
        <v>1027</v>
      </c>
      <c r="B4" s="362"/>
      <c r="C4" s="360" t="s">
        <v>1028</v>
      </c>
      <c r="D4" s="362"/>
    </row>
    <row r="5" spans="1:4">
      <c r="A5" s="226" t="s">
        <v>3</v>
      </c>
      <c r="B5" s="226" t="s">
        <v>5</v>
      </c>
      <c r="C5" s="226" t="s">
        <v>3</v>
      </c>
      <c r="D5" s="226" t="s">
        <v>5</v>
      </c>
    </row>
    <row r="6" spans="1:4" ht="13.5">
      <c r="A6" s="210" t="s">
        <v>1418</v>
      </c>
      <c r="B6" s="14"/>
      <c r="C6" s="210" t="s">
        <v>1419</v>
      </c>
      <c r="D6" s="227">
        <f>D7+D13+D19</f>
        <v>0</v>
      </c>
    </row>
    <row r="7" spans="1:4" ht="13.5">
      <c r="A7" s="210" t="s">
        <v>1420</v>
      </c>
      <c r="B7" s="14"/>
      <c r="C7" s="207" t="s">
        <v>1421</v>
      </c>
      <c r="D7" s="98">
        <f>SUM(D8:D12)</f>
        <v>0</v>
      </c>
    </row>
    <row r="8" spans="1:4" ht="13.5">
      <c r="A8" s="210" t="s">
        <v>1422</v>
      </c>
      <c r="B8" s="14"/>
      <c r="C8" s="214" t="s">
        <v>1496</v>
      </c>
      <c r="D8" s="14"/>
    </row>
    <row r="9" spans="1:4" ht="13.5">
      <c r="A9" s="210" t="s">
        <v>1424</v>
      </c>
      <c r="B9" s="14"/>
      <c r="C9" s="214" t="s">
        <v>1497</v>
      </c>
      <c r="D9" s="14"/>
    </row>
    <row r="10" spans="1:4" ht="13.5">
      <c r="A10" s="210" t="s">
        <v>1426</v>
      </c>
      <c r="B10" s="14"/>
      <c r="C10" s="214" t="s">
        <v>1498</v>
      </c>
      <c r="D10" s="14"/>
    </row>
    <row r="11" spans="1:4" ht="13.5">
      <c r="A11" s="210" t="s">
        <v>1428</v>
      </c>
      <c r="B11" s="14"/>
      <c r="C11" s="214" t="s">
        <v>1499</v>
      </c>
      <c r="D11" s="14"/>
    </row>
    <row r="12" spans="1:4" ht="13.5">
      <c r="A12" s="210" t="s">
        <v>1430</v>
      </c>
      <c r="B12" s="98">
        <f>SUM(B13:B17)</f>
        <v>15540</v>
      </c>
      <c r="C12" s="214" t="s">
        <v>1500</v>
      </c>
      <c r="D12" s="14"/>
    </row>
    <row r="13" spans="1:4" ht="13.5">
      <c r="A13" s="228" t="s">
        <v>1501</v>
      </c>
      <c r="B13" s="14">
        <v>14890</v>
      </c>
      <c r="C13" s="207" t="s">
        <v>1423</v>
      </c>
      <c r="D13" s="98">
        <f>SUM(D14:D18)</f>
        <v>0</v>
      </c>
    </row>
    <row r="14" spans="1:4" ht="13.5">
      <c r="A14" s="228" t="s">
        <v>1502</v>
      </c>
      <c r="B14" s="14"/>
      <c r="C14" s="207" t="s">
        <v>1503</v>
      </c>
      <c r="D14" s="14"/>
    </row>
    <row r="15" spans="1:4" ht="13.5">
      <c r="A15" s="228" t="s">
        <v>1504</v>
      </c>
      <c r="B15" s="14">
        <v>650</v>
      </c>
      <c r="C15" s="207" t="s">
        <v>1505</v>
      </c>
      <c r="D15" s="14"/>
    </row>
    <row r="16" spans="1:4" ht="13.5">
      <c r="A16" s="228" t="s">
        <v>1506</v>
      </c>
      <c r="B16" s="14"/>
      <c r="C16" s="207" t="s">
        <v>1507</v>
      </c>
      <c r="D16" s="14"/>
    </row>
    <row r="17" spans="1:4" ht="13.5">
      <c r="A17" s="228" t="s">
        <v>1508</v>
      </c>
      <c r="B17" s="14"/>
      <c r="C17" s="207" t="s">
        <v>1509</v>
      </c>
      <c r="D17" s="14"/>
    </row>
    <row r="18" spans="1:4" ht="13.5">
      <c r="A18" s="210" t="s">
        <v>1432</v>
      </c>
      <c r="B18" s="14"/>
      <c r="C18" s="207" t="s">
        <v>1510</v>
      </c>
      <c r="D18" s="14"/>
    </row>
    <row r="19" spans="1:4" ht="13.5">
      <c r="A19" s="210" t="s">
        <v>1434</v>
      </c>
      <c r="B19" s="98">
        <f>SUM(B20:B21)</f>
        <v>0</v>
      </c>
      <c r="C19" s="207" t="s">
        <v>1425</v>
      </c>
      <c r="D19" s="98">
        <f>SUM(D20:D21)</f>
        <v>0</v>
      </c>
    </row>
    <row r="20" spans="1:4" ht="13.5">
      <c r="A20" s="228" t="s">
        <v>1511</v>
      </c>
      <c r="B20" s="14"/>
      <c r="C20" s="216" t="s">
        <v>1512</v>
      </c>
      <c r="D20" s="14"/>
    </row>
    <row r="21" spans="1:4" ht="27">
      <c r="A21" s="228" t="s">
        <v>1513</v>
      </c>
      <c r="B21" s="14"/>
      <c r="C21" s="216" t="s">
        <v>1514</v>
      </c>
      <c r="D21" s="14"/>
    </row>
    <row r="22" spans="1:4" ht="13.5">
      <c r="A22" s="210" t="s">
        <v>1436</v>
      </c>
      <c r="B22" s="14"/>
      <c r="C22" s="210" t="s">
        <v>1427</v>
      </c>
      <c r="D22" s="98">
        <f>D23+D27+D31</f>
        <v>0</v>
      </c>
    </row>
    <row r="23" spans="1:4" ht="13.5">
      <c r="A23" s="210" t="s">
        <v>1438</v>
      </c>
      <c r="B23" s="14"/>
      <c r="C23" s="214" t="s">
        <v>1429</v>
      </c>
      <c r="D23" s="98">
        <f>SUM(D24:D26)</f>
        <v>0</v>
      </c>
    </row>
    <row r="24" spans="1:4" ht="13.5">
      <c r="A24" s="210" t="s">
        <v>1440</v>
      </c>
      <c r="B24" s="14"/>
      <c r="C24" s="214" t="s">
        <v>1515</v>
      </c>
      <c r="D24" s="14"/>
    </row>
    <row r="25" spans="1:4" ht="13.5">
      <c r="A25" s="210" t="s">
        <v>1442</v>
      </c>
      <c r="B25" s="14"/>
      <c r="C25" s="214" t="s">
        <v>1516</v>
      </c>
      <c r="D25" s="14"/>
    </row>
    <row r="26" spans="1:4" ht="13.5">
      <c r="A26" s="210" t="s">
        <v>1444</v>
      </c>
      <c r="B26" s="14"/>
      <c r="C26" s="214" t="s">
        <v>1517</v>
      </c>
      <c r="D26" s="14"/>
    </row>
    <row r="27" spans="1:4" ht="13.5">
      <c r="A27" s="210" t="s">
        <v>1446</v>
      </c>
      <c r="B27" s="98">
        <f>SUM(B28:B32)</f>
        <v>0</v>
      </c>
      <c r="C27" s="214" t="s">
        <v>1431</v>
      </c>
      <c r="D27" s="98">
        <f>SUM(D28:D30)</f>
        <v>0</v>
      </c>
    </row>
    <row r="28" spans="1:4" ht="13.5">
      <c r="A28" s="7" t="s">
        <v>1518</v>
      </c>
      <c r="B28" s="14"/>
      <c r="C28" s="214" t="s">
        <v>1515</v>
      </c>
      <c r="D28" s="14"/>
    </row>
    <row r="29" spans="1:4" ht="13.5">
      <c r="A29" s="7" t="s">
        <v>1519</v>
      </c>
      <c r="B29" s="14"/>
      <c r="C29" s="214" t="s">
        <v>1520</v>
      </c>
      <c r="D29" s="14"/>
    </row>
    <row r="30" spans="1:4" ht="13.5">
      <c r="A30" s="7" t="s">
        <v>1521</v>
      </c>
      <c r="B30" s="14"/>
      <c r="C30" s="215" t="s">
        <v>1522</v>
      </c>
      <c r="D30" s="14"/>
    </row>
    <row r="31" spans="1:4" ht="13.5">
      <c r="A31" s="7" t="s">
        <v>1523</v>
      </c>
      <c r="B31" s="14"/>
      <c r="C31" s="207" t="s">
        <v>1433</v>
      </c>
      <c r="D31" s="98">
        <f>SUM(D32:D33)</f>
        <v>0</v>
      </c>
    </row>
    <row r="32" spans="1:4" ht="13.5">
      <c r="A32" s="7" t="s">
        <v>1524</v>
      </c>
      <c r="B32" s="14"/>
      <c r="C32" s="216" t="s">
        <v>1516</v>
      </c>
      <c r="D32" s="14"/>
    </row>
    <row r="33" spans="1:4" ht="27">
      <c r="A33" s="210" t="s">
        <v>1448</v>
      </c>
      <c r="B33" s="14"/>
      <c r="C33" s="216" t="s">
        <v>1525</v>
      </c>
      <c r="D33" s="14"/>
    </row>
    <row r="34" spans="1:4" ht="13.5">
      <c r="A34" s="7" t="s">
        <v>1450</v>
      </c>
      <c r="B34" s="14"/>
      <c r="C34" s="210" t="s">
        <v>1435</v>
      </c>
      <c r="D34" s="98">
        <f>D35+D40</f>
        <v>0</v>
      </c>
    </row>
    <row r="35" spans="1:4" ht="13.5">
      <c r="A35" s="229"/>
      <c r="B35" s="7"/>
      <c r="C35" s="210" t="s">
        <v>1437</v>
      </c>
      <c r="D35" s="98">
        <f>SUM(D36:D39)</f>
        <v>0</v>
      </c>
    </row>
    <row r="36" spans="1:4" ht="13.5">
      <c r="A36" s="229"/>
      <c r="B36" s="7"/>
      <c r="C36" s="210" t="s">
        <v>1526</v>
      </c>
      <c r="D36" s="14"/>
    </row>
    <row r="37" spans="1:4" ht="13.5">
      <c r="A37" s="229"/>
      <c r="B37" s="7"/>
      <c r="C37" s="210" t="s">
        <v>1527</v>
      </c>
      <c r="D37" s="14"/>
    </row>
    <row r="38" spans="1:4" ht="13.5">
      <c r="A38" s="229"/>
      <c r="B38" s="7"/>
      <c r="C38" s="210" t="s">
        <v>1528</v>
      </c>
      <c r="D38" s="14"/>
    </row>
    <row r="39" spans="1:4" ht="13.5">
      <c r="A39" s="229"/>
      <c r="B39" s="7"/>
      <c r="C39" s="210" t="s">
        <v>1529</v>
      </c>
      <c r="D39" s="14"/>
    </row>
    <row r="40" spans="1:4" ht="13.5">
      <c r="A40" s="7"/>
      <c r="B40" s="7"/>
      <c r="C40" s="210" t="s">
        <v>1439</v>
      </c>
      <c r="D40" s="98">
        <f>SUM(D41:D44)</f>
        <v>0</v>
      </c>
    </row>
    <row r="41" spans="1:4" ht="13.5">
      <c r="A41" s="7"/>
      <c r="B41" s="7"/>
      <c r="C41" s="210" t="s">
        <v>1530</v>
      </c>
      <c r="D41" s="14"/>
    </row>
    <row r="42" spans="1:4" ht="13.5">
      <c r="A42" s="7"/>
      <c r="B42" s="7"/>
      <c r="C42" s="210" t="s">
        <v>1531</v>
      </c>
      <c r="D42" s="14"/>
    </row>
    <row r="43" spans="1:4" ht="13.5">
      <c r="A43" s="214"/>
      <c r="B43" s="7"/>
      <c r="C43" s="210" t="s">
        <v>1532</v>
      </c>
      <c r="D43" s="14"/>
    </row>
    <row r="44" spans="1:4" ht="13.5">
      <c r="A44" s="214"/>
      <c r="B44" s="7"/>
      <c r="C44" s="210" t="s">
        <v>1533</v>
      </c>
      <c r="D44" s="14"/>
    </row>
    <row r="45" spans="1:4" ht="13.5">
      <c r="A45" s="214"/>
      <c r="B45" s="7"/>
      <c r="C45" s="210" t="s">
        <v>1441</v>
      </c>
      <c r="D45" s="98">
        <f>D46+D59+D64+D63+D70+D74+D78+D82+D88+D91</f>
        <v>15540</v>
      </c>
    </row>
    <row r="46" spans="1:4" s="217" customFormat="1">
      <c r="A46" s="214"/>
      <c r="B46" s="7"/>
      <c r="C46" s="210" t="s">
        <v>1443</v>
      </c>
      <c r="D46" s="98">
        <f>SUM(D47:D58)</f>
        <v>15540</v>
      </c>
    </row>
    <row r="47" spans="1:4" ht="13.5">
      <c r="A47" s="214"/>
      <c r="B47" s="7"/>
      <c r="C47" s="215" t="s">
        <v>1534</v>
      </c>
      <c r="D47" s="14">
        <v>3062.4</v>
      </c>
    </row>
    <row r="48" spans="1:4" ht="13.5">
      <c r="A48" s="214"/>
      <c r="B48" s="7"/>
      <c r="C48" s="215" t="s">
        <v>1535</v>
      </c>
      <c r="D48" s="14">
        <v>800</v>
      </c>
    </row>
    <row r="49" spans="1:4" ht="13.5">
      <c r="A49" s="214"/>
      <c r="B49" s="7"/>
      <c r="C49" s="215" t="s">
        <v>1536</v>
      </c>
      <c r="D49" s="14">
        <v>11677.6</v>
      </c>
    </row>
    <row r="50" spans="1:4" ht="13.5">
      <c r="A50" s="214"/>
      <c r="B50" s="7"/>
      <c r="C50" s="215" t="s">
        <v>1537</v>
      </c>
      <c r="D50" s="14"/>
    </row>
    <row r="51" spans="1:4" ht="13.5">
      <c r="A51" s="214"/>
      <c r="B51" s="7"/>
      <c r="C51" s="215" t="s">
        <v>1538</v>
      </c>
      <c r="D51" s="14"/>
    </row>
    <row r="52" spans="1:4" ht="13.5">
      <c r="A52" s="214"/>
      <c r="B52" s="7"/>
      <c r="C52" s="215" t="s">
        <v>1539</v>
      </c>
      <c r="D52" s="14"/>
    </row>
    <row r="53" spans="1:4" ht="13.5">
      <c r="A53" s="214"/>
      <c r="B53" s="7"/>
      <c r="C53" s="215" t="s">
        <v>1540</v>
      </c>
      <c r="D53" s="14"/>
    </row>
    <row r="54" spans="1:4" ht="13.5">
      <c r="A54" s="214"/>
      <c r="B54" s="7"/>
      <c r="C54" s="215" t="s">
        <v>1541</v>
      </c>
      <c r="D54" s="14"/>
    </row>
    <row r="55" spans="1:4" ht="13.5">
      <c r="A55" s="210"/>
      <c r="B55" s="7"/>
      <c r="C55" s="215" t="s">
        <v>1542</v>
      </c>
      <c r="D55" s="14"/>
    </row>
    <row r="56" spans="1:4" ht="13.5">
      <c r="A56" s="210"/>
      <c r="B56" s="7"/>
      <c r="C56" s="215" t="s">
        <v>1543</v>
      </c>
      <c r="D56" s="14"/>
    </row>
    <row r="57" spans="1:4" ht="13.5">
      <c r="A57" s="210"/>
      <c r="B57" s="7"/>
      <c r="C57" s="215" t="s">
        <v>915</v>
      </c>
      <c r="D57" s="14"/>
    </row>
    <row r="58" spans="1:4" ht="13.5">
      <c r="A58" s="210"/>
      <c r="B58" s="7"/>
      <c r="C58" s="215" t="s">
        <v>1544</v>
      </c>
      <c r="D58" s="14"/>
    </row>
    <row r="59" spans="1:4" ht="13.5">
      <c r="A59" s="210"/>
      <c r="B59" s="7"/>
      <c r="C59" s="210" t="s">
        <v>1445</v>
      </c>
      <c r="D59" s="98">
        <f>SUM(D60:D62)</f>
        <v>0</v>
      </c>
    </row>
    <row r="60" spans="1:4" ht="13.5">
      <c r="A60" s="210"/>
      <c r="B60" s="7"/>
      <c r="C60" s="215" t="s">
        <v>1534</v>
      </c>
      <c r="D60" s="14"/>
    </row>
    <row r="61" spans="1:4" ht="13.5">
      <c r="A61" s="210"/>
      <c r="B61" s="7"/>
      <c r="C61" s="215" t="s">
        <v>1535</v>
      </c>
      <c r="D61" s="14"/>
    </row>
    <row r="62" spans="1:4" ht="13.5">
      <c r="A62" s="210"/>
      <c r="B62" s="7"/>
      <c r="C62" s="215" t="s">
        <v>1545</v>
      </c>
      <c r="D62" s="14"/>
    </row>
    <row r="63" spans="1:4" ht="13.5">
      <c r="A63" s="210"/>
      <c r="B63" s="7"/>
      <c r="C63" s="210" t="s">
        <v>1447</v>
      </c>
      <c r="D63" s="14"/>
    </row>
    <row r="64" spans="1:4" ht="13.5">
      <c r="A64" s="210"/>
      <c r="B64" s="7"/>
      <c r="C64" s="210" t="s">
        <v>1449</v>
      </c>
      <c r="D64" s="98">
        <f>SUM(D65:D69)</f>
        <v>0</v>
      </c>
    </row>
    <row r="65" spans="1:4" ht="13.5">
      <c r="A65" s="210"/>
      <c r="B65" s="7"/>
      <c r="C65" s="215" t="s">
        <v>1546</v>
      </c>
      <c r="D65" s="14"/>
    </row>
    <row r="66" spans="1:4" ht="13.5">
      <c r="A66" s="210"/>
      <c r="B66" s="221"/>
      <c r="C66" s="215" t="s">
        <v>1547</v>
      </c>
      <c r="D66" s="14"/>
    </row>
    <row r="67" spans="1:4" ht="13.5">
      <c r="A67" s="210"/>
      <c r="B67" s="7"/>
      <c r="C67" s="215" t="s">
        <v>1548</v>
      </c>
      <c r="D67" s="14"/>
    </row>
    <row r="68" spans="1:4" ht="13.5">
      <c r="A68" s="210"/>
      <c r="B68" s="7"/>
      <c r="C68" s="215" t="s">
        <v>1549</v>
      </c>
      <c r="D68" s="14"/>
    </row>
    <row r="69" spans="1:4" ht="13.5">
      <c r="A69" s="210"/>
      <c r="B69" s="7"/>
      <c r="C69" s="215" t="s">
        <v>1550</v>
      </c>
      <c r="D69" s="14"/>
    </row>
    <row r="70" spans="1:4" ht="13.5">
      <c r="A70" s="210"/>
      <c r="B70" s="7"/>
      <c r="C70" s="210" t="s">
        <v>1551</v>
      </c>
      <c r="D70" s="98">
        <f>SUM(D71:D73)</f>
        <v>0</v>
      </c>
    </row>
    <row r="71" spans="1:4" ht="13.5">
      <c r="A71" s="210"/>
      <c r="B71" s="7"/>
      <c r="C71" s="210" t="s">
        <v>1552</v>
      </c>
      <c r="D71" s="14"/>
    </row>
    <row r="72" spans="1:4" ht="13.5">
      <c r="A72" s="210"/>
      <c r="B72" s="7"/>
      <c r="C72" s="210" t="s">
        <v>1553</v>
      </c>
      <c r="D72" s="14"/>
    </row>
    <row r="73" spans="1:4" ht="13.5">
      <c r="A73" s="210"/>
      <c r="B73" s="7"/>
      <c r="C73" s="210" t="s">
        <v>1554</v>
      </c>
      <c r="D73" s="14"/>
    </row>
    <row r="74" spans="1:4" ht="13.5">
      <c r="A74" s="210"/>
      <c r="B74" s="7"/>
      <c r="C74" s="204" t="s">
        <v>1452</v>
      </c>
      <c r="D74" s="98">
        <f>SUM(D75:D77)</f>
        <v>0</v>
      </c>
    </row>
    <row r="75" spans="1:4" ht="13.5">
      <c r="A75" s="210"/>
      <c r="B75" s="7"/>
      <c r="C75" s="216" t="s">
        <v>1555</v>
      </c>
      <c r="D75" s="14"/>
    </row>
    <row r="76" spans="1:4" ht="13.5">
      <c r="A76" s="210"/>
      <c r="B76" s="7"/>
      <c r="C76" s="216" t="s">
        <v>1556</v>
      </c>
      <c r="D76" s="14"/>
    </row>
    <row r="77" spans="1:4" ht="13.5">
      <c r="A77" s="210"/>
      <c r="B77" s="7"/>
      <c r="C77" s="230" t="s">
        <v>1557</v>
      </c>
      <c r="D77" s="14"/>
    </row>
    <row r="78" spans="1:4" ht="13.5">
      <c r="A78" s="210"/>
      <c r="B78" s="7"/>
      <c r="C78" s="204" t="s">
        <v>1453</v>
      </c>
      <c r="D78" s="98">
        <f>SUM(D79:D81)</f>
        <v>0</v>
      </c>
    </row>
    <row r="79" spans="1:4" ht="13.5">
      <c r="A79" s="210"/>
      <c r="B79" s="7"/>
      <c r="C79" s="216" t="s">
        <v>1555</v>
      </c>
      <c r="D79" s="14"/>
    </row>
    <row r="80" spans="1:4" ht="13.5">
      <c r="A80" s="210"/>
      <c r="B80" s="7"/>
      <c r="C80" s="216" t="s">
        <v>1556</v>
      </c>
      <c r="D80" s="14"/>
    </row>
    <row r="81" spans="1:4" ht="13.5">
      <c r="A81" s="210"/>
      <c r="B81" s="7"/>
      <c r="C81" s="216" t="s">
        <v>1558</v>
      </c>
      <c r="D81" s="14"/>
    </row>
    <row r="82" spans="1:4" ht="13.5">
      <c r="A82" s="210"/>
      <c r="B82" s="7"/>
      <c r="C82" s="204" t="s">
        <v>1454</v>
      </c>
      <c r="D82" s="98">
        <f>SUM(D83:D87)</f>
        <v>0</v>
      </c>
    </row>
    <row r="83" spans="1:4" ht="13.5">
      <c r="A83" s="210"/>
      <c r="B83" s="7"/>
      <c r="C83" s="216" t="s">
        <v>1559</v>
      </c>
      <c r="D83" s="14"/>
    </row>
    <row r="84" spans="1:4" ht="13.5">
      <c r="A84" s="210"/>
      <c r="B84" s="7"/>
      <c r="C84" s="216" t="s">
        <v>1560</v>
      </c>
      <c r="D84" s="14"/>
    </row>
    <row r="85" spans="1:4" ht="13.5">
      <c r="A85" s="210"/>
      <c r="B85" s="7"/>
      <c r="C85" s="216" t="s">
        <v>1561</v>
      </c>
      <c r="D85" s="14"/>
    </row>
    <row r="86" spans="1:4" ht="13.5">
      <c r="A86" s="210"/>
      <c r="B86" s="7"/>
      <c r="C86" s="216" t="s">
        <v>1562</v>
      </c>
      <c r="D86" s="14"/>
    </row>
    <row r="87" spans="1:4" ht="27">
      <c r="A87" s="210"/>
      <c r="B87" s="7"/>
      <c r="C87" s="216" t="s">
        <v>1563</v>
      </c>
      <c r="D87" s="14"/>
    </row>
    <row r="88" spans="1:4" ht="13.5">
      <c r="A88" s="210"/>
      <c r="B88" s="7"/>
      <c r="C88" s="204" t="s">
        <v>1455</v>
      </c>
      <c r="D88" s="98">
        <f>SUM(D89:D90)</f>
        <v>0</v>
      </c>
    </row>
    <row r="89" spans="1:4" ht="13.5">
      <c r="A89" s="210"/>
      <c r="B89" s="7"/>
      <c r="C89" s="216" t="s">
        <v>1552</v>
      </c>
      <c r="D89" s="14"/>
    </row>
    <row r="90" spans="1:4" ht="13.5">
      <c r="A90" s="210"/>
      <c r="B90" s="7"/>
      <c r="C90" s="216" t="s">
        <v>1564</v>
      </c>
      <c r="D90" s="14"/>
    </row>
    <row r="91" spans="1:4" ht="13.5">
      <c r="A91" s="210"/>
      <c r="B91" s="7"/>
      <c r="C91" s="216" t="s">
        <v>1456</v>
      </c>
      <c r="D91" s="98">
        <f>SUM(D92:D99)</f>
        <v>0</v>
      </c>
    </row>
    <row r="92" spans="1:4" ht="13.5">
      <c r="A92" s="210"/>
      <c r="B92" s="7"/>
      <c r="C92" s="216" t="s">
        <v>1555</v>
      </c>
      <c r="D92" s="14"/>
    </row>
    <row r="93" spans="1:4" ht="13.5">
      <c r="A93" s="210"/>
      <c r="B93" s="7"/>
      <c r="C93" s="216" t="s">
        <v>1556</v>
      </c>
      <c r="D93" s="14"/>
    </row>
    <row r="94" spans="1:4" ht="13.5">
      <c r="A94" s="210"/>
      <c r="B94" s="7"/>
      <c r="C94" s="216" t="s">
        <v>1565</v>
      </c>
      <c r="D94" s="14"/>
    </row>
    <row r="95" spans="1:4" ht="13.5">
      <c r="A95" s="210"/>
      <c r="B95" s="7"/>
      <c r="C95" s="216" t="s">
        <v>1566</v>
      </c>
      <c r="D95" s="14"/>
    </row>
    <row r="96" spans="1:4" ht="13.5">
      <c r="A96" s="210"/>
      <c r="B96" s="7"/>
      <c r="C96" s="216" t="s">
        <v>1567</v>
      </c>
      <c r="D96" s="14"/>
    </row>
    <row r="97" spans="1:4" ht="13.5">
      <c r="A97" s="210"/>
      <c r="B97" s="7"/>
      <c r="C97" s="216" t="s">
        <v>1568</v>
      </c>
      <c r="D97" s="14"/>
    </row>
    <row r="98" spans="1:4" ht="13.5">
      <c r="A98" s="210"/>
      <c r="B98" s="7"/>
      <c r="C98" s="216" t="s">
        <v>1569</v>
      </c>
      <c r="D98" s="14"/>
    </row>
    <row r="99" spans="1:4" ht="27">
      <c r="A99" s="210"/>
      <c r="B99" s="7"/>
      <c r="C99" s="216" t="s">
        <v>1570</v>
      </c>
      <c r="D99" s="14"/>
    </row>
    <row r="100" spans="1:4" ht="13.5">
      <c r="A100" s="210"/>
      <c r="B100" s="7"/>
      <c r="C100" s="210" t="s">
        <v>1457</v>
      </c>
      <c r="D100" s="98">
        <f>D101+D106+D111</f>
        <v>0</v>
      </c>
    </row>
    <row r="101" spans="1:4" ht="13.5">
      <c r="A101" s="210"/>
      <c r="B101" s="7"/>
      <c r="C101" s="215" t="s">
        <v>1458</v>
      </c>
      <c r="D101" s="98">
        <f>SUM(D102:D105)</f>
        <v>0</v>
      </c>
    </row>
    <row r="102" spans="1:4" ht="13.5">
      <c r="A102" s="210"/>
      <c r="B102" s="7"/>
      <c r="C102" s="215" t="s">
        <v>1520</v>
      </c>
      <c r="D102" s="14"/>
    </row>
    <row r="103" spans="1:4" ht="13.5">
      <c r="A103" s="210"/>
      <c r="B103" s="7"/>
      <c r="C103" s="215" t="s">
        <v>1571</v>
      </c>
      <c r="D103" s="14"/>
    </row>
    <row r="104" spans="1:4" ht="13.5">
      <c r="A104" s="210"/>
      <c r="B104" s="7"/>
      <c r="C104" s="215" t="s">
        <v>1572</v>
      </c>
      <c r="D104" s="14"/>
    </row>
    <row r="105" spans="1:4" ht="13.5">
      <c r="A105" s="210"/>
      <c r="B105" s="7"/>
      <c r="C105" s="215" t="s">
        <v>1573</v>
      </c>
      <c r="D105" s="14"/>
    </row>
    <row r="106" spans="1:4" ht="13.5">
      <c r="A106" s="210"/>
      <c r="B106" s="7"/>
      <c r="C106" s="215" t="s">
        <v>1459</v>
      </c>
      <c r="D106" s="98">
        <f>SUM(D107:D110)</f>
        <v>0</v>
      </c>
    </row>
    <row r="107" spans="1:4" ht="13.5">
      <c r="A107" s="210"/>
      <c r="B107" s="7"/>
      <c r="C107" s="215" t="s">
        <v>1520</v>
      </c>
      <c r="D107" s="14"/>
    </row>
    <row r="108" spans="1:4" ht="13.5">
      <c r="A108" s="210"/>
      <c r="B108" s="7"/>
      <c r="C108" s="215" t="s">
        <v>1571</v>
      </c>
      <c r="D108" s="14"/>
    </row>
    <row r="109" spans="1:4" ht="13.5">
      <c r="A109" s="210"/>
      <c r="B109" s="7"/>
      <c r="C109" s="215" t="s">
        <v>1574</v>
      </c>
      <c r="D109" s="14"/>
    </row>
    <row r="110" spans="1:4" ht="13.5">
      <c r="A110" s="210"/>
      <c r="B110" s="7"/>
      <c r="C110" s="215" t="s">
        <v>1575</v>
      </c>
      <c r="D110" s="14"/>
    </row>
    <row r="111" spans="1:4" ht="13.5">
      <c r="A111" s="210"/>
      <c r="B111" s="7"/>
      <c r="C111" s="215" t="s">
        <v>1460</v>
      </c>
      <c r="D111" s="98">
        <f>SUM(D112:D115)</f>
        <v>0</v>
      </c>
    </row>
    <row r="112" spans="1:4" ht="13.5">
      <c r="A112" s="210"/>
      <c r="B112" s="7"/>
      <c r="C112" s="215" t="s">
        <v>1576</v>
      </c>
      <c r="D112" s="14"/>
    </row>
    <row r="113" spans="1:4" ht="13.5">
      <c r="A113" s="210"/>
      <c r="B113" s="7"/>
      <c r="C113" s="215" t="s">
        <v>1577</v>
      </c>
      <c r="D113" s="14"/>
    </row>
    <row r="114" spans="1:4" ht="13.5">
      <c r="A114" s="210"/>
      <c r="B114" s="7"/>
      <c r="C114" s="215" t="s">
        <v>1578</v>
      </c>
      <c r="D114" s="14"/>
    </row>
    <row r="115" spans="1:4" ht="13.5">
      <c r="A115" s="210"/>
      <c r="B115" s="7"/>
      <c r="C115" s="215" t="s">
        <v>1579</v>
      </c>
      <c r="D115" s="14"/>
    </row>
    <row r="116" spans="1:4" ht="13.5">
      <c r="A116" s="210"/>
      <c r="B116" s="7"/>
      <c r="C116" s="214" t="s">
        <v>1463</v>
      </c>
      <c r="D116" s="98">
        <f>D117+D122+D127+D132+D141+D148+D157+D160+D163+D164</f>
        <v>0</v>
      </c>
    </row>
    <row r="117" spans="1:4" ht="13.5">
      <c r="A117" s="210"/>
      <c r="B117" s="7"/>
      <c r="C117" s="215" t="s">
        <v>1464</v>
      </c>
      <c r="D117" s="98">
        <f>SUM(D118:D121)</f>
        <v>0</v>
      </c>
    </row>
    <row r="118" spans="1:4" ht="13.5">
      <c r="A118" s="210"/>
      <c r="B118" s="7"/>
      <c r="C118" s="215" t="s">
        <v>740</v>
      </c>
      <c r="D118" s="14"/>
    </row>
    <row r="119" spans="1:4" ht="13.5">
      <c r="A119" s="210"/>
      <c r="B119" s="7"/>
      <c r="C119" s="215" t="s">
        <v>741</v>
      </c>
      <c r="D119" s="14"/>
    </row>
    <row r="120" spans="1:4" ht="13.5">
      <c r="A120" s="210"/>
      <c r="B120" s="7"/>
      <c r="C120" s="215" t="s">
        <v>1580</v>
      </c>
      <c r="D120" s="14"/>
    </row>
    <row r="121" spans="1:4" ht="13.5">
      <c r="A121" s="210"/>
      <c r="B121" s="7"/>
      <c r="C121" s="215" t="s">
        <v>1581</v>
      </c>
      <c r="D121" s="14"/>
    </row>
    <row r="122" spans="1:4" ht="13.5">
      <c r="A122" s="210"/>
      <c r="B122" s="7"/>
      <c r="C122" s="215" t="s">
        <v>1465</v>
      </c>
      <c r="D122" s="98">
        <f>SUM(D123:D126)</f>
        <v>0</v>
      </c>
    </row>
    <row r="123" spans="1:4" ht="13.5">
      <c r="A123" s="210"/>
      <c r="B123" s="7"/>
      <c r="C123" s="215" t="s">
        <v>1580</v>
      </c>
      <c r="D123" s="14"/>
    </row>
    <row r="124" spans="1:4" ht="13.5">
      <c r="A124" s="210"/>
      <c r="B124" s="7"/>
      <c r="C124" s="215" t="s">
        <v>1582</v>
      </c>
      <c r="D124" s="14"/>
    </row>
    <row r="125" spans="1:4" ht="13.5">
      <c r="A125" s="210"/>
      <c r="B125" s="7"/>
      <c r="C125" s="215" t="s">
        <v>1583</v>
      </c>
      <c r="D125" s="14"/>
    </row>
    <row r="126" spans="1:4" ht="13.5">
      <c r="A126" s="210"/>
      <c r="B126" s="7"/>
      <c r="C126" s="215" t="s">
        <v>1584</v>
      </c>
      <c r="D126" s="14"/>
    </row>
    <row r="127" spans="1:4" ht="13.5">
      <c r="A127" s="210"/>
      <c r="B127" s="7"/>
      <c r="C127" s="215" t="s">
        <v>1466</v>
      </c>
      <c r="D127" s="98">
        <f>SUM(D128:D131)</f>
        <v>0</v>
      </c>
    </row>
    <row r="128" spans="1:4" ht="13.5">
      <c r="A128" s="210"/>
      <c r="B128" s="7"/>
      <c r="C128" s="215" t="s">
        <v>747</v>
      </c>
      <c r="D128" s="14"/>
    </row>
    <row r="129" spans="1:4" ht="13.5">
      <c r="A129" s="210"/>
      <c r="B129" s="7"/>
      <c r="C129" s="215" t="s">
        <v>1585</v>
      </c>
      <c r="D129" s="14"/>
    </row>
    <row r="130" spans="1:4" ht="13.5">
      <c r="A130" s="210"/>
      <c r="B130" s="7"/>
      <c r="C130" s="215" t="s">
        <v>1586</v>
      </c>
      <c r="D130" s="14"/>
    </row>
    <row r="131" spans="1:4" ht="13.5">
      <c r="A131" s="210"/>
      <c r="B131" s="7"/>
      <c r="C131" s="215" t="s">
        <v>1587</v>
      </c>
      <c r="D131" s="14"/>
    </row>
    <row r="132" spans="1:4" ht="13.5">
      <c r="A132" s="210"/>
      <c r="B132" s="7"/>
      <c r="C132" s="215" t="s">
        <v>1467</v>
      </c>
      <c r="D132" s="98">
        <f>SUM(D133:D140)</f>
        <v>0</v>
      </c>
    </row>
    <row r="133" spans="1:4" ht="13.5">
      <c r="A133" s="210"/>
      <c r="B133" s="7"/>
      <c r="C133" s="215" t="s">
        <v>1588</v>
      </c>
      <c r="D133" s="14"/>
    </row>
    <row r="134" spans="1:4" ht="13.5">
      <c r="A134" s="210"/>
      <c r="B134" s="7"/>
      <c r="C134" s="215" t="s">
        <v>1589</v>
      </c>
      <c r="D134" s="14"/>
    </row>
    <row r="135" spans="1:4" ht="13.5">
      <c r="A135" s="210"/>
      <c r="B135" s="7"/>
      <c r="C135" s="215" t="s">
        <v>1590</v>
      </c>
      <c r="D135" s="14"/>
    </row>
    <row r="136" spans="1:4" ht="13.5">
      <c r="A136" s="210"/>
      <c r="B136" s="7"/>
      <c r="C136" s="215" t="s">
        <v>1591</v>
      </c>
      <c r="D136" s="14"/>
    </row>
    <row r="137" spans="1:4" ht="13.5">
      <c r="A137" s="210"/>
      <c r="B137" s="7"/>
      <c r="C137" s="215" t="s">
        <v>1592</v>
      </c>
      <c r="D137" s="14"/>
    </row>
    <row r="138" spans="1:4" ht="13.5">
      <c r="A138" s="210"/>
      <c r="B138" s="7"/>
      <c r="C138" s="215" t="s">
        <v>1593</v>
      </c>
      <c r="D138" s="14"/>
    </row>
    <row r="139" spans="1:4" ht="13.5">
      <c r="A139" s="210"/>
      <c r="B139" s="7"/>
      <c r="C139" s="215" t="s">
        <v>1594</v>
      </c>
      <c r="D139" s="14"/>
    </row>
    <row r="140" spans="1:4" ht="13.5">
      <c r="A140" s="210"/>
      <c r="B140" s="7"/>
      <c r="C140" s="215" t="s">
        <v>1595</v>
      </c>
      <c r="D140" s="14"/>
    </row>
    <row r="141" spans="1:4" ht="13.5">
      <c r="A141" s="210"/>
      <c r="B141" s="7"/>
      <c r="C141" s="215" t="s">
        <v>1468</v>
      </c>
      <c r="D141" s="98">
        <f>SUM(D142:D147)</f>
        <v>0</v>
      </c>
    </row>
    <row r="142" spans="1:4" ht="13.5">
      <c r="A142" s="210"/>
      <c r="B142" s="7"/>
      <c r="C142" s="215" t="s">
        <v>1596</v>
      </c>
      <c r="D142" s="14"/>
    </row>
    <row r="143" spans="1:4" ht="13.5">
      <c r="A143" s="210"/>
      <c r="B143" s="7"/>
      <c r="C143" s="215" t="s">
        <v>1597</v>
      </c>
      <c r="D143" s="14"/>
    </row>
    <row r="144" spans="1:4" ht="13.5">
      <c r="A144" s="210"/>
      <c r="B144" s="7"/>
      <c r="C144" s="215" t="s">
        <v>1598</v>
      </c>
      <c r="D144" s="14"/>
    </row>
    <row r="145" spans="1:4" ht="13.5">
      <c r="A145" s="210"/>
      <c r="B145" s="7"/>
      <c r="C145" s="215" t="s">
        <v>1599</v>
      </c>
      <c r="D145" s="14"/>
    </row>
    <row r="146" spans="1:4" ht="13.5">
      <c r="A146" s="210"/>
      <c r="B146" s="7"/>
      <c r="C146" s="215" t="s">
        <v>1600</v>
      </c>
      <c r="D146" s="14"/>
    </row>
    <row r="147" spans="1:4" ht="13.5">
      <c r="A147" s="210"/>
      <c r="B147" s="7"/>
      <c r="C147" s="215" t="s">
        <v>1601</v>
      </c>
      <c r="D147" s="14"/>
    </row>
    <row r="148" spans="1:4" ht="13.5">
      <c r="A148" s="210"/>
      <c r="B148" s="7"/>
      <c r="C148" s="215" t="s">
        <v>1469</v>
      </c>
      <c r="D148" s="98">
        <f>SUM(D149:D156)</f>
        <v>0</v>
      </c>
    </row>
    <row r="149" spans="1:4" ht="13.5">
      <c r="A149" s="210"/>
      <c r="B149" s="7"/>
      <c r="C149" s="215" t="s">
        <v>1602</v>
      </c>
      <c r="D149" s="14"/>
    </row>
    <row r="150" spans="1:4" ht="13.5">
      <c r="A150" s="210"/>
      <c r="B150" s="7"/>
      <c r="C150" s="215" t="s">
        <v>768</v>
      </c>
      <c r="D150" s="14"/>
    </row>
    <row r="151" spans="1:4" ht="13.5">
      <c r="A151" s="210"/>
      <c r="B151" s="7"/>
      <c r="C151" s="215" t="s">
        <v>1603</v>
      </c>
      <c r="D151" s="14"/>
    </row>
    <row r="152" spans="1:4" ht="13.5">
      <c r="A152" s="210"/>
      <c r="B152" s="7"/>
      <c r="C152" s="215" t="s">
        <v>1604</v>
      </c>
      <c r="D152" s="14"/>
    </row>
    <row r="153" spans="1:4" ht="13.5">
      <c r="A153" s="210"/>
      <c r="B153" s="7"/>
      <c r="C153" s="215" t="s">
        <v>1605</v>
      </c>
      <c r="D153" s="14"/>
    </row>
    <row r="154" spans="1:4" ht="13.5">
      <c r="A154" s="210"/>
      <c r="B154" s="7"/>
      <c r="C154" s="215" t="s">
        <v>1606</v>
      </c>
      <c r="D154" s="14"/>
    </row>
    <row r="155" spans="1:4" ht="13.5">
      <c r="A155" s="210"/>
      <c r="B155" s="7"/>
      <c r="C155" s="215" t="s">
        <v>1607</v>
      </c>
      <c r="D155" s="14"/>
    </row>
    <row r="156" spans="1:4" ht="13.5">
      <c r="A156" s="210"/>
      <c r="B156" s="7"/>
      <c r="C156" s="215" t="s">
        <v>1608</v>
      </c>
      <c r="D156" s="14"/>
    </row>
    <row r="157" spans="1:4" ht="13.5">
      <c r="A157" s="210"/>
      <c r="B157" s="7"/>
      <c r="C157" s="215" t="s">
        <v>1470</v>
      </c>
      <c r="D157" s="98">
        <f>SUM(D158:D159)</f>
        <v>0</v>
      </c>
    </row>
    <row r="158" spans="1:4" ht="13.5">
      <c r="A158" s="210"/>
      <c r="B158" s="7"/>
      <c r="C158" s="216" t="s">
        <v>1609</v>
      </c>
      <c r="D158" s="14"/>
    </row>
    <row r="159" spans="1:4" ht="27">
      <c r="A159" s="210"/>
      <c r="B159" s="7"/>
      <c r="C159" s="216" t="s">
        <v>1610</v>
      </c>
      <c r="D159" s="14"/>
    </row>
    <row r="160" spans="1:4" ht="13.5">
      <c r="A160" s="210"/>
      <c r="B160" s="7"/>
      <c r="C160" s="215" t="s">
        <v>1471</v>
      </c>
      <c r="D160" s="98">
        <f>SUM(D161:D162)</f>
        <v>0</v>
      </c>
    </row>
    <row r="161" spans="1:4" ht="13.5">
      <c r="A161" s="210"/>
      <c r="B161" s="7"/>
      <c r="C161" s="216" t="s">
        <v>1609</v>
      </c>
      <c r="D161" s="14"/>
    </row>
    <row r="162" spans="1:4" ht="13.5">
      <c r="A162" s="210"/>
      <c r="B162" s="7"/>
      <c r="C162" s="216" t="s">
        <v>1611</v>
      </c>
      <c r="D162" s="14"/>
    </row>
    <row r="163" spans="1:4" ht="13.5">
      <c r="A163" s="210"/>
      <c r="B163" s="7"/>
      <c r="C163" s="215" t="s">
        <v>1472</v>
      </c>
      <c r="D163" s="14"/>
    </row>
    <row r="164" spans="1:4" ht="13.5">
      <c r="A164" s="210"/>
      <c r="B164" s="7"/>
      <c r="C164" s="215" t="s">
        <v>1473</v>
      </c>
      <c r="D164" s="98">
        <f>SUM(D165:D167)</f>
        <v>0</v>
      </c>
    </row>
    <row r="165" spans="1:4" ht="13.5">
      <c r="A165" s="210"/>
      <c r="B165" s="7"/>
      <c r="C165" s="216" t="s">
        <v>1612</v>
      </c>
      <c r="D165" s="14"/>
    </row>
    <row r="166" spans="1:4" ht="13.5">
      <c r="A166" s="210"/>
      <c r="B166" s="7"/>
      <c r="C166" s="216" t="s">
        <v>1613</v>
      </c>
      <c r="D166" s="14"/>
    </row>
    <row r="167" spans="1:4" ht="13.5">
      <c r="A167" s="210"/>
      <c r="B167" s="7"/>
      <c r="C167" s="216" t="s">
        <v>1614</v>
      </c>
      <c r="D167" s="14"/>
    </row>
    <row r="168" spans="1:4" ht="13.5">
      <c r="A168" s="210"/>
      <c r="B168" s="7"/>
      <c r="C168" s="214" t="s">
        <v>1474</v>
      </c>
      <c r="D168" s="98">
        <f>D169</f>
        <v>0</v>
      </c>
    </row>
    <row r="169" spans="1:4" ht="13.5">
      <c r="A169" s="210"/>
      <c r="B169" s="7"/>
      <c r="C169" s="215" t="s">
        <v>1475</v>
      </c>
      <c r="D169" s="98">
        <f>SUM(D170:D171)</f>
        <v>0</v>
      </c>
    </row>
    <row r="170" spans="1:4" ht="13.5">
      <c r="A170" s="210"/>
      <c r="B170" s="7"/>
      <c r="C170" s="215" t="s">
        <v>1615</v>
      </c>
      <c r="D170" s="14"/>
    </row>
    <row r="171" spans="1:4" ht="13.5">
      <c r="A171" s="210"/>
      <c r="B171" s="7"/>
      <c r="C171" s="215" t="s">
        <v>1616</v>
      </c>
      <c r="D171" s="14"/>
    </row>
    <row r="172" spans="1:4" ht="13.5">
      <c r="A172" s="210"/>
      <c r="B172" s="7"/>
      <c r="C172" s="214" t="s">
        <v>1476</v>
      </c>
      <c r="D172" s="98">
        <f>D173+D177+D186</f>
        <v>0</v>
      </c>
    </row>
    <row r="173" spans="1:4" ht="13.5">
      <c r="A173" s="210"/>
      <c r="B173" s="7"/>
      <c r="C173" s="215" t="s">
        <v>1477</v>
      </c>
      <c r="D173" s="98">
        <f>SUM(D174:D176)</f>
        <v>0</v>
      </c>
    </row>
    <row r="174" spans="1:4" ht="13.5">
      <c r="A174" s="210"/>
      <c r="B174" s="7"/>
      <c r="C174" s="215" t="s">
        <v>1617</v>
      </c>
      <c r="D174" s="14"/>
    </row>
    <row r="175" spans="1:4" ht="13.5">
      <c r="A175" s="210"/>
      <c r="B175" s="7"/>
      <c r="C175" s="215" t="s">
        <v>1618</v>
      </c>
      <c r="D175" s="14"/>
    </row>
    <row r="176" spans="1:4" ht="13.5">
      <c r="A176" s="210"/>
      <c r="B176" s="7"/>
      <c r="C176" s="215" t="s">
        <v>1619</v>
      </c>
      <c r="D176" s="14"/>
    </row>
    <row r="177" spans="1:4" ht="13.5">
      <c r="A177" s="210"/>
      <c r="B177" s="7"/>
      <c r="C177" s="215" t="s">
        <v>1620</v>
      </c>
      <c r="D177" s="98">
        <f>SUM(D178:D185)</f>
        <v>0</v>
      </c>
    </row>
    <row r="178" spans="1:4" ht="13.5">
      <c r="A178" s="210"/>
      <c r="B178" s="7"/>
      <c r="C178" s="215" t="s">
        <v>1621</v>
      </c>
      <c r="D178" s="14"/>
    </row>
    <row r="179" spans="1:4" ht="13.5">
      <c r="A179" s="210"/>
      <c r="B179" s="7"/>
      <c r="C179" s="215" t="s">
        <v>1622</v>
      </c>
      <c r="D179" s="14"/>
    </row>
    <row r="180" spans="1:4" ht="13.5">
      <c r="A180" s="210"/>
      <c r="B180" s="7"/>
      <c r="C180" s="215" t="s">
        <v>1623</v>
      </c>
      <c r="D180" s="14"/>
    </row>
    <row r="181" spans="1:4" ht="13.5">
      <c r="A181" s="210"/>
      <c r="B181" s="7"/>
      <c r="C181" s="215" t="s">
        <v>1624</v>
      </c>
      <c r="D181" s="14"/>
    </row>
    <row r="182" spans="1:4" ht="13.5">
      <c r="A182" s="210"/>
      <c r="B182" s="7"/>
      <c r="C182" s="215" t="s">
        <v>1625</v>
      </c>
      <c r="D182" s="14"/>
    </row>
    <row r="183" spans="1:4" ht="13.5">
      <c r="A183" s="210"/>
      <c r="B183" s="7"/>
      <c r="C183" s="215" t="s">
        <v>1626</v>
      </c>
      <c r="D183" s="14"/>
    </row>
    <row r="184" spans="1:4" ht="13.5">
      <c r="A184" s="210"/>
      <c r="B184" s="7"/>
      <c r="C184" s="215" t="s">
        <v>1627</v>
      </c>
      <c r="D184" s="14"/>
    </row>
    <row r="185" spans="1:4" ht="13.5">
      <c r="A185" s="210"/>
      <c r="B185" s="229"/>
      <c r="C185" s="215" t="s">
        <v>1628</v>
      </c>
      <c r="D185" s="14"/>
    </row>
    <row r="186" spans="1:4" ht="13.5">
      <c r="A186" s="210"/>
      <c r="B186" s="229"/>
      <c r="C186" s="215" t="s">
        <v>1479</v>
      </c>
      <c r="D186" s="98">
        <f>SUM(D187:D196)</f>
        <v>0</v>
      </c>
    </row>
    <row r="187" spans="1:4" ht="13.5">
      <c r="A187" s="210"/>
      <c r="B187" s="229"/>
      <c r="C187" s="215" t="s">
        <v>1629</v>
      </c>
      <c r="D187" s="14"/>
    </row>
    <row r="188" spans="1:4" ht="13.5">
      <c r="A188" s="210"/>
      <c r="B188" s="229"/>
      <c r="C188" s="215" t="s">
        <v>1630</v>
      </c>
      <c r="D188" s="14"/>
    </row>
    <row r="189" spans="1:4" ht="13.5">
      <c r="A189" s="210"/>
      <c r="B189" s="229"/>
      <c r="C189" s="215" t="s">
        <v>1631</v>
      </c>
      <c r="D189" s="14"/>
    </row>
    <row r="190" spans="1:4" ht="13.5">
      <c r="A190" s="210"/>
      <c r="B190" s="229"/>
      <c r="C190" s="215" t="s">
        <v>1632</v>
      </c>
      <c r="D190" s="14"/>
    </row>
    <row r="191" spans="1:4" ht="13.5">
      <c r="A191" s="210"/>
      <c r="B191" s="229"/>
      <c r="C191" s="215" t="s">
        <v>1633</v>
      </c>
      <c r="D191" s="14"/>
    </row>
    <row r="192" spans="1:4" ht="13.5">
      <c r="A192" s="210"/>
      <c r="B192" s="229"/>
      <c r="C192" s="215" t="s">
        <v>1634</v>
      </c>
      <c r="D192" s="14"/>
    </row>
    <row r="193" spans="1:4" ht="13.5">
      <c r="A193" s="210"/>
      <c r="B193" s="229"/>
      <c r="C193" s="215" t="s">
        <v>1635</v>
      </c>
      <c r="D193" s="14"/>
    </row>
    <row r="194" spans="1:4" ht="13.5">
      <c r="A194" s="210"/>
      <c r="B194" s="229"/>
      <c r="C194" s="215" t="s">
        <v>1636</v>
      </c>
      <c r="D194" s="14"/>
    </row>
    <row r="195" spans="1:4" ht="13.5">
      <c r="A195" s="210"/>
      <c r="B195" s="229"/>
      <c r="C195" s="215" t="s">
        <v>1637</v>
      </c>
      <c r="D195" s="14"/>
    </row>
    <row r="196" spans="1:4" ht="13.5">
      <c r="A196" s="210"/>
      <c r="B196" s="229"/>
      <c r="C196" s="215" t="s">
        <v>1638</v>
      </c>
      <c r="D196" s="14"/>
    </row>
    <row r="197" spans="1:4" ht="13.5">
      <c r="A197" s="210"/>
      <c r="B197" s="229"/>
      <c r="C197" s="214" t="s">
        <v>1480</v>
      </c>
      <c r="D197" s="98">
        <f>SUM(D198:D213)</f>
        <v>0</v>
      </c>
    </row>
    <row r="198" spans="1:4" ht="13.5">
      <c r="A198" s="210"/>
      <c r="B198" s="229"/>
      <c r="C198" s="214" t="s">
        <v>1639</v>
      </c>
      <c r="D198" s="14"/>
    </row>
    <row r="199" spans="1:4" ht="13.5">
      <c r="A199" s="210"/>
      <c r="B199" s="229"/>
      <c r="C199" s="214" t="s">
        <v>1640</v>
      </c>
      <c r="D199" s="14"/>
    </row>
    <row r="200" spans="1:4" ht="13.5">
      <c r="A200" s="210"/>
      <c r="B200" s="229"/>
      <c r="C200" s="214" t="s">
        <v>1641</v>
      </c>
      <c r="D200" s="14"/>
    </row>
    <row r="201" spans="1:4" ht="13.5">
      <c r="A201" s="210"/>
      <c r="B201" s="229"/>
      <c r="C201" s="214" t="s">
        <v>1642</v>
      </c>
      <c r="D201" s="14"/>
    </row>
    <row r="202" spans="1:4" ht="13.5">
      <c r="A202" s="210"/>
      <c r="B202" s="229"/>
      <c r="C202" s="214" t="s">
        <v>1643</v>
      </c>
      <c r="D202" s="14"/>
    </row>
    <row r="203" spans="1:4" ht="13.5">
      <c r="A203" s="210"/>
      <c r="B203" s="229"/>
      <c r="C203" s="214" t="s">
        <v>1644</v>
      </c>
      <c r="D203" s="14"/>
    </row>
    <row r="204" spans="1:4" ht="13.5">
      <c r="A204" s="210"/>
      <c r="B204" s="229"/>
      <c r="C204" s="214" t="s">
        <v>1645</v>
      </c>
      <c r="D204" s="14"/>
    </row>
    <row r="205" spans="1:4" ht="13.5">
      <c r="A205" s="210"/>
      <c r="B205" s="229"/>
      <c r="C205" s="214" t="s">
        <v>1646</v>
      </c>
      <c r="D205" s="14"/>
    </row>
    <row r="206" spans="1:4" ht="13.5">
      <c r="A206" s="210"/>
      <c r="B206" s="229"/>
      <c r="C206" s="214" t="s">
        <v>1647</v>
      </c>
      <c r="D206" s="14"/>
    </row>
    <row r="207" spans="1:4" ht="13.5">
      <c r="A207" s="210"/>
      <c r="B207" s="229"/>
      <c r="C207" s="214" t="s">
        <v>1648</v>
      </c>
      <c r="D207" s="14"/>
    </row>
    <row r="208" spans="1:4" ht="13.5">
      <c r="A208" s="210"/>
      <c r="B208" s="229"/>
      <c r="C208" s="214" t="s">
        <v>1649</v>
      </c>
      <c r="D208" s="14"/>
    </row>
    <row r="209" spans="1:4" ht="13.5">
      <c r="A209" s="210"/>
      <c r="B209" s="229"/>
      <c r="C209" s="214" t="s">
        <v>1650</v>
      </c>
      <c r="D209" s="14"/>
    </row>
    <row r="210" spans="1:4" ht="13.5">
      <c r="A210" s="210"/>
      <c r="B210" s="229"/>
      <c r="C210" s="214" t="s">
        <v>1651</v>
      </c>
      <c r="D210" s="14"/>
    </row>
    <row r="211" spans="1:4" ht="13.5">
      <c r="A211" s="210"/>
      <c r="B211" s="229"/>
      <c r="C211" s="214" t="s">
        <v>1652</v>
      </c>
      <c r="D211" s="231"/>
    </row>
    <row r="212" spans="1:4" ht="13.5">
      <c r="A212" s="210"/>
      <c r="B212" s="229"/>
      <c r="C212" s="214" t="s">
        <v>1653</v>
      </c>
      <c r="D212" s="231"/>
    </row>
    <row r="213" spans="1:4" ht="13.5">
      <c r="A213" s="210"/>
      <c r="B213" s="229"/>
      <c r="C213" s="214" t="s">
        <v>1654</v>
      </c>
      <c r="D213" s="231"/>
    </row>
    <row r="214" spans="1:4" ht="13.5">
      <c r="A214" s="210"/>
      <c r="B214" s="229"/>
      <c r="C214" s="214" t="s">
        <v>1481</v>
      </c>
      <c r="D214" s="98">
        <f>SUM(D215:D230)</f>
        <v>0</v>
      </c>
    </row>
    <row r="215" spans="1:4" ht="13.5">
      <c r="A215" s="210"/>
      <c r="B215" s="229"/>
      <c r="C215" s="214" t="s">
        <v>1655</v>
      </c>
      <c r="D215" s="231"/>
    </row>
    <row r="216" spans="1:4" ht="13.5">
      <c r="A216" s="210"/>
      <c r="B216" s="229"/>
      <c r="C216" s="214" t="s">
        <v>1656</v>
      </c>
      <c r="D216" s="231"/>
    </row>
    <row r="217" spans="1:4" ht="13.5">
      <c r="A217" s="210"/>
      <c r="B217" s="229"/>
      <c r="C217" s="214" t="s">
        <v>1657</v>
      </c>
      <c r="D217" s="231"/>
    </row>
    <row r="218" spans="1:4" ht="13.5">
      <c r="A218" s="210"/>
      <c r="B218" s="229"/>
      <c r="C218" s="214" t="s">
        <v>1658</v>
      </c>
      <c r="D218" s="231"/>
    </row>
    <row r="219" spans="1:4" ht="13.5">
      <c r="A219" s="210"/>
      <c r="B219" s="229"/>
      <c r="C219" s="214" t="s">
        <v>1659</v>
      </c>
      <c r="D219" s="231"/>
    </row>
    <row r="220" spans="1:4" ht="13.5">
      <c r="A220" s="210"/>
      <c r="B220" s="229"/>
      <c r="C220" s="214" t="s">
        <v>1660</v>
      </c>
      <c r="D220" s="231"/>
    </row>
    <row r="221" spans="1:4" ht="13.5">
      <c r="A221" s="210"/>
      <c r="B221" s="229"/>
      <c r="C221" s="214" t="s">
        <v>1661</v>
      </c>
      <c r="D221" s="231"/>
    </row>
    <row r="222" spans="1:4" ht="13.5">
      <c r="A222" s="210"/>
      <c r="B222" s="229"/>
      <c r="C222" s="214" t="s">
        <v>1662</v>
      </c>
      <c r="D222" s="231"/>
    </row>
    <row r="223" spans="1:4" ht="13.5">
      <c r="A223" s="210"/>
      <c r="B223" s="229"/>
      <c r="C223" s="214" t="s">
        <v>1663</v>
      </c>
      <c r="D223" s="231"/>
    </row>
    <row r="224" spans="1:4" ht="13.5">
      <c r="A224" s="210"/>
      <c r="B224" s="229"/>
      <c r="C224" s="214" t="s">
        <v>1664</v>
      </c>
      <c r="D224" s="231"/>
    </row>
    <row r="225" spans="1:5" ht="20.100000000000001" customHeight="1">
      <c r="A225" s="210"/>
      <c r="B225" s="229"/>
      <c r="C225" s="214" t="s">
        <v>1665</v>
      </c>
      <c r="D225" s="231"/>
    </row>
    <row r="226" spans="1:5" ht="20.100000000000001" customHeight="1">
      <c r="A226" s="210"/>
      <c r="B226" s="229"/>
      <c r="C226" s="214" t="s">
        <v>1666</v>
      </c>
      <c r="D226" s="231"/>
    </row>
    <row r="227" spans="1:5" ht="20.100000000000001" customHeight="1">
      <c r="A227" s="210"/>
      <c r="B227" s="229"/>
      <c r="C227" s="214" t="s">
        <v>1667</v>
      </c>
      <c r="D227" s="231"/>
    </row>
    <row r="228" spans="1:5" ht="20.100000000000001" customHeight="1">
      <c r="A228" s="210"/>
      <c r="B228" s="229"/>
      <c r="C228" s="214" t="s">
        <v>1668</v>
      </c>
      <c r="D228" s="231"/>
    </row>
    <row r="229" spans="1:5" ht="20.100000000000001" customHeight="1">
      <c r="A229" s="210"/>
      <c r="B229" s="229"/>
      <c r="C229" s="214" t="s">
        <v>1669</v>
      </c>
      <c r="D229" s="231"/>
    </row>
    <row r="230" spans="1:5" ht="20.100000000000001" customHeight="1">
      <c r="A230" s="210"/>
      <c r="B230" s="229"/>
      <c r="C230" s="214" t="s">
        <v>1670</v>
      </c>
      <c r="D230" s="231"/>
    </row>
    <row r="231" spans="1:5" ht="20.100000000000001" customHeight="1">
      <c r="A231" s="210"/>
      <c r="B231" s="229"/>
      <c r="C231" s="214"/>
      <c r="D231" s="229"/>
    </row>
    <row r="232" spans="1:5" ht="20.100000000000001" customHeight="1">
      <c r="A232" s="210"/>
      <c r="B232" s="229"/>
      <c r="C232" s="214"/>
      <c r="D232" s="229"/>
    </row>
    <row r="233" spans="1:5" ht="20.100000000000001" customHeight="1">
      <c r="A233" s="210"/>
      <c r="B233" s="229"/>
      <c r="C233" s="214"/>
      <c r="D233" s="229"/>
    </row>
    <row r="234" spans="1:5" ht="20.100000000000001" customHeight="1">
      <c r="A234" s="210"/>
      <c r="B234" s="229"/>
      <c r="C234" s="215"/>
      <c r="D234" s="229"/>
    </row>
    <row r="235" spans="1:5" ht="20.100000000000001" customHeight="1">
      <c r="A235" s="210"/>
      <c r="B235" s="229"/>
      <c r="C235" s="215"/>
      <c r="D235" s="229"/>
    </row>
    <row r="236" spans="1:5" ht="20.100000000000001" customHeight="1">
      <c r="A236" s="219" t="s">
        <v>34</v>
      </c>
      <c r="B236" s="232">
        <f>SUM(B6:B12,B18:B19,B22:B27,B33,B34)</f>
        <v>15540</v>
      </c>
      <c r="C236" s="219" t="s">
        <v>1024</v>
      </c>
      <c r="D236" s="232">
        <f>D6+D22+D34+D45+D100+D116+D168+D172+D197+D214</f>
        <v>15540</v>
      </c>
    </row>
    <row r="237" spans="1:5" ht="20.100000000000001" customHeight="1">
      <c r="A237" s="221" t="s">
        <v>1031</v>
      </c>
      <c r="B237" s="232">
        <f>B238+B241+B242+B244+B245</f>
        <v>0</v>
      </c>
      <c r="C237" s="221" t="s">
        <v>1032</v>
      </c>
      <c r="D237" s="98">
        <f>SUM(D238,D241:D244)</f>
        <v>0</v>
      </c>
    </row>
    <row r="238" spans="1:5" ht="20.100000000000001" customHeight="1">
      <c r="A238" s="7" t="s">
        <v>1482</v>
      </c>
      <c r="B238" s="232">
        <f>SUM(B239:B240)</f>
        <v>0</v>
      </c>
      <c r="C238" s="7" t="s">
        <v>1483</v>
      </c>
      <c r="D238" s="98">
        <f>SUM(D239:D240)</f>
        <v>0</v>
      </c>
      <c r="E238" s="233"/>
    </row>
    <row r="239" spans="1:5" ht="20.100000000000001" customHeight="1">
      <c r="A239" s="7" t="s">
        <v>1484</v>
      </c>
      <c r="B239" s="231"/>
      <c r="C239" s="7" t="s">
        <v>1485</v>
      </c>
      <c r="D239" s="231"/>
    </row>
    <row r="240" spans="1:5" ht="20.100000000000001" customHeight="1">
      <c r="A240" s="7" t="s">
        <v>1486</v>
      </c>
      <c r="B240" s="231"/>
      <c r="C240" s="7" t="s">
        <v>1487</v>
      </c>
      <c r="D240" s="231"/>
    </row>
    <row r="241" spans="1:4" ht="13.5">
      <c r="A241" s="7" t="s">
        <v>1102</v>
      </c>
      <c r="B241" s="234"/>
      <c r="C241" s="7" t="s">
        <v>1488</v>
      </c>
      <c r="D241" s="231"/>
    </row>
    <row r="242" spans="1:4" ht="13.5">
      <c r="A242" s="7" t="s">
        <v>1103</v>
      </c>
      <c r="B242" s="234"/>
      <c r="C242" s="7" t="s">
        <v>1489</v>
      </c>
      <c r="D242" s="231"/>
    </row>
    <row r="243" spans="1:4" ht="13.5">
      <c r="A243" s="7" t="s">
        <v>1490</v>
      </c>
      <c r="B243" s="234"/>
      <c r="C243" s="59" t="s">
        <v>1491</v>
      </c>
      <c r="D243" s="231"/>
    </row>
    <row r="244" spans="1:4" ht="13.5">
      <c r="A244" s="59" t="s">
        <v>1492</v>
      </c>
      <c r="B244" s="234"/>
      <c r="C244" s="59" t="s">
        <v>1493</v>
      </c>
      <c r="D244" s="231"/>
    </row>
    <row r="245" spans="1:4" ht="13.5">
      <c r="A245" s="59" t="s">
        <v>1494</v>
      </c>
      <c r="B245" s="234"/>
      <c r="C245" s="59"/>
      <c r="D245" s="229"/>
    </row>
    <row r="246" spans="1:4" ht="13.5">
      <c r="A246" s="59"/>
      <c r="B246" s="229"/>
      <c r="C246" s="59"/>
      <c r="D246" s="229"/>
    </row>
    <row r="247" spans="1:4" ht="13.5">
      <c r="A247" s="59"/>
      <c r="B247" s="229"/>
      <c r="C247" s="59"/>
      <c r="D247" s="229"/>
    </row>
    <row r="248" spans="1:4" ht="13.5">
      <c r="A248" s="59"/>
      <c r="B248" s="229"/>
      <c r="C248" s="59"/>
      <c r="D248" s="229"/>
    </row>
    <row r="249" spans="1:4" s="236" customFormat="1" ht="13.5">
      <c r="A249" s="15" t="s">
        <v>1118</v>
      </c>
      <c r="B249" s="235">
        <f>B236+B237</f>
        <v>15540</v>
      </c>
      <c r="C249" s="15" t="s">
        <v>1119</v>
      </c>
      <c r="D249" s="235">
        <f>D236+D237</f>
        <v>15540</v>
      </c>
    </row>
  </sheetData>
  <mergeCells count="3">
    <mergeCell ref="A2:D2"/>
    <mergeCell ref="A4:B4"/>
    <mergeCell ref="C4:D4"/>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H63"/>
  <sheetViews>
    <sheetView workbookViewId="0"/>
  </sheetViews>
  <sheetFormatPr defaultColWidth="9" defaultRowHeight="13.5"/>
  <cols>
    <col min="1" max="1" width="54.25" style="238" customWidth="1"/>
    <col min="2" max="2" width="12.875" style="238" customWidth="1"/>
    <col min="3" max="3" width="19.25" style="238" customWidth="1"/>
    <col min="4" max="4" width="17.25" style="238" customWidth="1"/>
    <col min="5" max="5" width="11.625" style="238" customWidth="1"/>
    <col min="6" max="6" width="10.875" style="238" customWidth="1"/>
    <col min="7" max="7" width="12.5" style="238" customWidth="1"/>
    <col min="8" max="8" width="11.5" style="238" customWidth="1"/>
    <col min="9" max="16384" width="9" style="238"/>
  </cols>
  <sheetData>
    <row r="1" spans="1:8" ht="14.25">
      <c r="A1" s="237" t="s">
        <v>1695</v>
      </c>
    </row>
    <row r="2" spans="1:8" ht="20.25">
      <c r="A2" s="306" t="s">
        <v>1671</v>
      </c>
      <c r="B2" s="306"/>
      <c r="C2" s="306"/>
      <c r="D2" s="306"/>
      <c r="E2" s="306"/>
      <c r="F2" s="306"/>
      <c r="G2" s="306"/>
      <c r="H2" s="306"/>
    </row>
    <row r="3" spans="1:8" ht="18" customHeight="1">
      <c r="A3" s="237"/>
      <c r="H3" s="239" t="s">
        <v>2</v>
      </c>
    </row>
    <row r="4" spans="1:8" s="82" customFormat="1" ht="31.5" customHeight="1">
      <c r="A4" s="363" t="s">
        <v>38</v>
      </c>
      <c r="B4" s="363" t="s">
        <v>1122</v>
      </c>
      <c r="C4" s="363" t="s">
        <v>1672</v>
      </c>
      <c r="D4" s="366" t="s">
        <v>1673</v>
      </c>
      <c r="E4" s="366" t="s">
        <v>1674</v>
      </c>
      <c r="F4" s="369" t="s">
        <v>1126</v>
      </c>
      <c r="G4" s="363" t="s">
        <v>1127</v>
      </c>
      <c r="H4" s="363" t="s">
        <v>1128</v>
      </c>
    </row>
    <row r="5" spans="1:8" s="82" customFormat="1" ht="27.75" customHeight="1">
      <c r="A5" s="364"/>
      <c r="B5" s="364"/>
      <c r="C5" s="365"/>
      <c r="D5" s="367"/>
      <c r="E5" s="368"/>
      <c r="F5" s="370"/>
      <c r="G5" s="364"/>
      <c r="H5" s="364"/>
    </row>
    <row r="6" spans="1:8" ht="18.399999999999999" customHeight="1">
      <c r="A6" s="204" t="s">
        <v>1419</v>
      </c>
      <c r="B6" s="98">
        <f>SUM(C6:H6)</f>
        <v>0</v>
      </c>
      <c r="C6" s="98">
        <f>SUM(C7:C9)</f>
        <v>0</v>
      </c>
      <c r="D6" s="98">
        <f t="shared" ref="D6:H6" si="0">SUM(D7:D9)</f>
        <v>0</v>
      </c>
      <c r="E6" s="98">
        <f t="shared" si="0"/>
        <v>0</v>
      </c>
      <c r="F6" s="98">
        <f t="shared" si="0"/>
        <v>0</v>
      </c>
      <c r="G6" s="98">
        <f t="shared" si="0"/>
        <v>0</v>
      </c>
      <c r="H6" s="98">
        <f t="shared" si="0"/>
        <v>0</v>
      </c>
    </row>
    <row r="7" spans="1:8" ht="18.399999999999999" customHeight="1">
      <c r="A7" s="207" t="s">
        <v>1421</v>
      </c>
      <c r="B7" s="98">
        <f t="shared" ref="B7:B52" si="1">SUM(C7:H7)</f>
        <v>0</v>
      </c>
      <c r="C7" s="14"/>
      <c r="D7" s="14"/>
      <c r="E7" s="14"/>
      <c r="F7" s="14"/>
      <c r="G7" s="14"/>
      <c r="H7" s="14"/>
    </row>
    <row r="8" spans="1:8" ht="18.399999999999999" customHeight="1">
      <c r="A8" s="207" t="s">
        <v>1423</v>
      </c>
      <c r="B8" s="98">
        <f t="shared" si="1"/>
        <v>0</v>
      </c>
      <c r="C8" s="14"/>
      <c r="D8" s="14"/>
      <c r="E8" s="14"/>
      <c r="F8" s="14"/>
      <c r="G8" s="14"/>
      <c r="H8" s="14"/>
    </row>
    <row r="9" spans="1:8" ht="18.399999999999999" customHeight="1">
      <c r="A9" s="207" t="s">
        <v>1425</v>
      </c>
      <c r="B9" s="98">
        <f t="shared" si="1"/>
        <v>0</v>
      </c>
      <c r="C9" s="14"/>
      <c r="D9" s="14"/>
      <c r="E9" s="14"/>
      <c r="F9" s="14"/>
      <c r="G9" s="14"/>
      <c r="H9" s="14"/>
    </row>
    <row r="10" spans="1:8" ht="18.399999999999999" customHeight="1">
      <c r="A10" s="204" t="s">
        <v>1427</v>
      </c>
      <c r="B10" s="98">
        <f t="shared" si="1"/>
        <v>0</v>
      </c>
      <c r="C10" s="98">
        <f>SUM(C11:C13)</f>
        <v>0</v>
      </c>
      <c r="D10" s="98">
        <f t="shared" ref="D10:H10" si="2">SUM(D11:D13)</f>
        <v>0</v>
      </c>
      <c r="E10" s="98">
        <f t="shared" si="2"/>
        <v>0</v>
      </c>
      <c r="F10" s="98">
        <f t="shared" si="2"/>
        <v>0</v>
      </c>
      <c r="G10" s="98">
        <f t="shared" si="2"/>
        <v>0</v>
      </c>
      <c r="H10" s="98">
        <f t="shared" si="2"/>
        <v>0</v>
      </c>
    </row>
    <row r="11" spans="1:8" ht="18.399999999999999" customHeight="1">
      <c r="A11" s="207" t="s">
        <v>1429</v>
      </c>
      <c r="B11" s="98">
        <f t="shared" si="1"/>
        <v>0</v>
      </c>
      <c r="C11" s="14"/>
      <c r="D11" s="14"/>
      <c r="E11" s="14"/>
      <c r="F11" s="14"/>
      <c r="G11" s="14"/>
      <c r="H11" s="14"/>
    </row>
    <row r="12" spans="1:8" ht="18.399999999999999" customHeight="1">
      <c r="A12" s="207" t="s">
        <v>1431</v>
      </c>
      <c r="B12" s="98">
        <f t="shared" si="1"/>
        <v>0</v>
      </c>
      <c r="C12" s="14"/>
      <c r="D12" s="14"/>
      <c r="E12" s="14"/>
      <c r="F12" s="14"/>
      <c r="G12" s="14"/>
      <c r="H12" s="14"/>
    </row>
    <row r="13" spans="1:8" ht="18.399999999999999" customHeight="1">
      <c r="A13" s="207" t="s">
        <v>1433</v>
      </c>
      <c r="B13" s="98">
        <f t="shared" si="1"/>
        <v>0</v>
      </c>
      <c r="C13" s="14"/>
      <c r="D13" s="14"/>
      <c r="E13" s="14"/>
      <c r="F13" s="14"/>
      <c r="G13" s="14"/>
      <c r="H13" s="14"/>
    </row>
    <row r="14" spans="1:8" ht="18.399999999999999" customHeight="1">
      <c r="A14" s="204" t="s">
        <v>1435</v>
      </c>
      <c r="B14" s="98">
        <f t="shared" si="1"/>
        <v>0</v>
      </c>
      <c r="C14" s="98">
        <f>SUM(C15:C16)</f>
        <v>0</v>
      </c>
      <c r="D14" s="98">
        <f t="shared" ref="D14:H14" si="3">SUM(D15:D16)</f>
        <v>0</v>
      </c>
      <c r="E14" s="98">
        <f t="shared" si="3"/>
        <v>0</v>
      </c>
      <c r="F14" s="98">
        <f t="shared" si="3"/>
        <v>0</v>
      </c>
      <c r="G14" s="98">
        <f t="shared" si="3"/>
        <v>0</v>
      </c>
      <c r="H14" s="98">
        <f t="shared" si="3"/>
        <v>0</v>
      </c>
    </row>
    <row r="15" spans="1:8" ht="18.399999999999999" customHeight="1">
      <c r="A15" s="204" t="s">
        <v>1437</v>
      </c>
      <c r="B15" s="98">
        <f t="shared" si="1"/>
        <v>0</v>
      </c>
      <c r="C15" s="14"/>
      <c r="D15" s="14"/>
      <c r="E15" s="14"/>
      <c r="F15" s="14"/>
      <c r="G15" s="14"/>
      <c r="H15" s="14"/>
    </row>
    <row r="16" spans="1:8" ht="18.399999999999999" customHeight="1">
      <c r="A16" s="204" t="s">
        <v>1439</v>
      </c>
      <c r="B16" s="98">
        <f t="shared" si="1"/>
        <v>0</v>
      </c>
      <c r="C16" s="14"/>
      <c r="D16" s="14"/>
      <c r="E16" s="14"/>
      <c r="F16" s="14"/>
      <c r="G16" s="14"/>
      <c r="H16" s="14"/>
    </row>
    <row r="17" spans="1:8" ht="18.399999999999999" customHeight="1">
      <c r="A17" s="204" t="s">
        <v>1441</v>
      </c>
      <c r="B17" s="98">
        <f t="shared" si="1"/>
        <v>15540</v>
      </c>
      <c r="C17" s="98">
        <f>SUM(C18:C27)</f>
        <v>15540</v>
      </c>
      <c r="D17" s="98">
        <f t="shared" ref="D17:H17" si="4">SUM(D18:D27)</f>
        <v>0</v>
      </c>
      <c r="E17" s="98">
        <f t="shared" si="4"/>
        <v>0</v>
      </c>
      <c r="F17" s="98">
        <f t="shared" si="4"/>
        <v>0</v>
      </c>
      <c r="G17" s="98">
        <f t="shared" si="4"/>
        <v>0</v>
      </c>
      <c r="H17" s="98">
        <f t="shared" si="4"/>
        <v>0</v>
      </c>
    </row>
    <row r="18" spans="1:8" ht="18.399999999999999" customHeight="1">
      <c r="A18" s="204" t="s">
        <v>1443</v>
      </c>
      <c r="B18" s="98">
        <f t="shared" si="1"/>
        <v>15540</v>
      </c>
      <c r="C18" s="14">
        <v>15540</v>
      </c>
      <c r="D18" s="14"/>
      <c r="E18" s="14"/>
      <c r="F18" s="14"/>
      <c r="G18" s="14"/>
      <c r="H18" s="14"/>
    </row>
    <row r="19" spans="1:8" ht="18.399999999999999" customHeight="1">
      <c r="A19" s="204" t="s">
        <v>1445</v>
      </c>
      <c r="B19" s="98">
        <f t="shared" si="1"/>
        <v>0</v>
      </c>
      <c r="C19" s="14"/>
      <c r="D19" s="14"/>
      <c r="E19" s="14"/>
      <c r="F19" s="14"/>
      <c r="G19" s="14"/>
      <c r="H19" s="14"/>
    </row>
    <row r="20" spans="1:8" ht="18.399999999999999" customHeight="1">
      <c r="A20" s="204" t="s">
        <v>1447</v>
      </c>
      <c r="B20" s="98">
        <f t="shared" si="1"/>
        <v>0</v>
      </c>
      <c r="C20" s="14"/>
      <c r="D20" s="14"/>
      <c r="E20" s="14"/>
      <c r="F20" s="14"/>
      <c r="G20" s="14"/>
      <c r="H20" s="14"/>
    </row>
    <row r="21" spans="1:8" ht="18.399999999999999" customHeight="1">
      <c r="A21" s="204" t="s">
        <v>1449</v>
      </c>
      <c r="B21" s="98">
        <f t="shared" si="1"/>
        <v>0</v>
      </c>
      <c r="C21" s="14"/>
      <c r="D21" s="14"/>
      <c r="E21" s="14"/>
      <c r="F21" s="14"/>
      <c r="G21" s="14"/>
      <c r="H21" s="14"/>
    </row>
    <row r="22" spans="1:8" ht="18.399999999999999" customHeight="1">
      <c r="A22" s="204" t="s">
        <v>1451</v>
      </c>
      <c r="B22" s="98">
        <f t="shared" si="1"/>
        <v>0</v>
      </c>
      <c r="C22" s="14"/>
      <c r="D22" s="14"/>
      <c r="E22" s="14"/>
      <c r="F22" s="14"/>
      <c r="G22" s="14"/>
      <c r="H22" s="14"/>
    </row>
    <row r="23" spans="1:8" ht="18.399999999999999" customHeight="1">
      <c r="A23" s="204" t="s">
        <v>1452</v>
      </c>
      <c r="B23" s="98">
        <f t="shared" si="1"/>
        <v>0</v>
      </c>
      <c r="C23" s="14"/>
      <c r="D23" s="14"/>
      <c r="E23" s="14"/>
      <c r="F23" s="14"/>
      <c r="G23" s="14"/>
      <c r="H23" s="14"/>
    </row>
    <row r="24" spans="1:8" ht="18.399999999999999" customHeight="1">
      <c r="A24" s="204" t="s">
        <v>1453</v>
      </c>
      <c r="B24" s="98">
        <f t="shared" si="1"/>
        <v>0</v>
      </c>
      <c r="C24" s="14"/>
      <c r="D24" s="14"/>
      <c r="E24" s="14"/>
      <c r="F24" s="14"/>
      <c r="G24" s="14"/>
      <c r="H24" s="14"/>
    </row>
    <row r="25" spans="1:8" ht="18.399999999999999" customHeight="1">
      <c r="A25" s="204" t="s">
        <v>1454</v>
      </c>
      <c r="B25" s="98">
        <f t="shared" si="1"/>
        <v>0</v>
      </c>
      <c r="C25" s="14"/>
      <c r="D25" s="14"/>
      <c r="E25" s="14"/>
      <c r="F25" s="14"/>
      <c r="G25" s="14"/>
      <c r="H25" s="14"/>
    </row>
    <row r="26" spans="1:8" ht="18.399999999999999" customHeight="1">
      <c r="A26" s="204" t="s">
        <v>1455</v>
      </c>
      <c r="B26" s="98">
        <f t="shared" si="1"/>
        <v>0</v>
      </c>
      <c r="C26" s="14"/>
      <c r="D26" s="14"/>
      <c r="E26" s="14"/>
      <c r="F26" s="14"/>
      <c r="G26" s="14"/>
      <c r="H26" s="14"/>
    </row>
    <row r="27" spans="1:8" ht="18.399999999999999" customHeight="1">
      <c r="A27" s="204" t="s">
        <v>1456</v>
      </c>
      <c r="B27" s="98">
        <f t="shared" si="1"/>
        <v>0</v>
      </c>
      <c r="C27" s="14"/>
      <c r="D27" s="14"/>
      <c r="E27" s="14"/>
      <c r="F27" s="14"/>
      <c r="G27" s="14"/>
      <c r="H27" s="14"/>
    </row>
    <row r="28" spans="1:8" ht="18.399999999999999" customHeight="1">
      <c r="A28" s="204" t="s">
        <v>1457</v>
      </c>
      <c r="B28" s="98">
        <f t="shared" si="1"/>
        <v>0</v>
      </c>
      <c r="C28" s="98">
        <f>SUM(C29:C33)</f>
        <v>0</v>
      </c>
      <c r="D28" s="98">
        <f t="shared" ref="D28:H28" si="5">SUM(D29:D33)</f>
        <v>0</v>
      </c>
      <c r="E28" s="98">
        <f t="shared" si="5"/>
        <v>0</v>
      </c>
      <c r="F28" s="98">
        <f t="shared" si="5"/>
        <v>0</v>
      </c>
      <c r="G28" s="98">
        <f t="shared" si="5"/>
        <v>0</v>
      </c>
      <c r="H28" s="98">
        <f t="shared" si="5"/>
        <v>0</v>
      </c>
    </row>
    <row r="29" spans="1:8" ht="18.399999999999999" customHeight="1">
      <c r="A29" s="204" t="s">
        <v>1458</v>
      </c>
      <c r="B29" s="98">
        <f t="shared" si="1"/>
        <v>0</v>
      </c>
      <c r="C29" s="14"/>
      <c r="D29" s="14"/>
      <c r="E29" s="14"/>
      <c r="F29" s="14"/>
      <c r="G29" s="14"/>
      <c r="H29" s="14"/>
    </row>
    <row r="30" spans="1:8" ht="18.399999999999999" customHeight="1">
      <c r="A30" s="215" t="s">
        <v>1459</v>
      </c>
      <c r="B30" s="98">
        <f t="shared" si="1"/>
        <v>0</v>
      </c>
      <c r="C30" s="14"/>
      <c r="D30" s="14"/>
      <c r="E30" s="14"/>
      <c r="F30" s="14"/>
      <c r="G30" s="14"/>
      <c r="H30" s="14"/>
    </row>
    <row r="31" spans="1:8" ht="18.399999999999999" customHeight="1">
      <c r="A31" s="215" t="s">
        <v>1460</v>
      </c>
      <c r="B31" s="98">
        <f t="shared" si="1"/>
        <v>0</v>
      </c>
      <c r="C31" s="14"/>
      <c r="D31" s="14"/>
      <c r="E31" s="14"/>
      <c r="F31" s="14"/>
      <c r="G31" s="14"/>
      <c r="H31" s="14"/>
    </row>
    <row r="32" spans="1:8" ht="18.399999999999999" customHeight="1">
      <c r="A32" s="216" t="s">
        <v>1461</v>
      </c>
      <c r="B32" s="98">
        <f t="shared" si="1"/>
        <v>0</v>
      </c>
      <c r="C32" s="14"/>
      <c r="D32" s="14"/>
      <c r="E32" s="14"/>
      <c r="F32" s="14"/>
      <c r="G32" s="14"/>
      <c r="H32" s="14"/>
    </row>
    <row r="33" spans="1:8" ht="18.399999999999999" customHeight="1">
      <c r="A33" s="216" t="s">
        <v>1462</v>
      </c>
      <c r="B33" s="98">
        <f t="shared" si="1"/>
        <v>0</v>
      </c>
      <c r="C33" s="14"/>
      <c r="D33" s="14"/>
      <c r="E33" s="14"/>
      <c r="F33" s="14"/>
      <c r="G33" s="14"/>
      <c r="H33" s="14"/>
    </row>
    <row r="34" spans="1:8" ht="18.399999999999999" customHeight="1">
      <c r="A34" s="214" t="s">
        <v>1463</v>
      </c>
      <c r="B34" s="98">
        <f t="shared" si="1"/>
        <v>0</v>
      </c>
      <c r="C34" s="98">
        <f>SUM(C35:C44)</f>
        <v>0</v>
      </c>
      <c r="D34" s="98">
        <f t="shared" ref="D34:H34" si="6">SUM(D35:D44)</f>
        <v>0</v>
      </c>
      <c r="E34" s="98">
        <f t="shared" si="6"/>
        <v>0</v>
      </c>
      <c r="F34" s="98">
        <f t="shared" si="6"/>
        <v>0</v>
      </c>
      <c r="G34" s="98">
        <f t="shared" si="6"/>
        <v>0</v>
      </c>
      <c r="H34" s="98">
        <f t="shared" si="6"/>
        <v>0</v>
      </c>
    </row>
    <row r="35" spans="1:8" ht="18.399999999999999" customHeight="1">
      <c r="A35" s="215" t="s">
        <v>1464</v>
      </c>
      <c r="B35" s="98">
        <f t="shared" si="1"/>
        <v>0</v>
      </c>
      <c r="C35" s="14"/>
      <c r="D35" s="14"/>
      <c r="E35" s="14"/>
      <c r="F35" s="14"/>
      <c r="G35" s="14"/>
      <c r="H35" s="14"/>
    </row>
    <row r="36" spans="1:8" ht="18.399999999999999" customHeight="1">
      <c r="A36" s="215" t="s">
        <v>1465</v>
      </c>
      <c r="B36" s="98">
        <f t="shared" si="1"/>
        <v>0</v>
      </c>
      <c r="C36" s="14"/>
      <c r="D36" s="14"/>
      <c r="E36" s="14"/>
      <c r="F36" s="14"/>
      <c r="G36" s="14"/>
      <c r="H36" s="14"/>
    </row>
    <row r="37" spans="1:8" ht="18.399999999999999" customHeight="1">
      <c r="A37" s="215" t="s">
        <v>1466</v>
      </c>
      <c r="B37" s="98">
        <f t="shared" si="1"/>
        <v>0</v>
      </c>
      <c r="C37" s="14"/>
      <c r="D37" s="14"/>
      <c r="E37" s="14"/>
      <c r="F37" s="14"/>
      <c r="G37" s="14"/>
      <c r="H37" s="14"/>
    </row>
    <row r="38" spans="1:8" ht="18.399999999999999" customHeight="1">
      <c r="A38" s="215" t="s">
        <v>1467</v>
      </c>
      <c r="B38" s="98">
        <f t="shared" si="1"/>
        <v>0</v>
      </c>
      <c r="C38" s="14"/>
      <c r="D38" s="14"/>
      <c r="E38" s="14"/>
      <c r="F38" s="14"/>
      <c r="G38" s="14"/>
      <c r="H38" s="14"/>
    </row>
    <row r="39" spans="1:8" ht="18.399999999999999" customHeight="1">
      <c r="A39" s="215" t="s">
        <v>1468</v>
      </c>
      <c r="B39" s="98">
        <f t="shared" si="1"/>
        <v>0</v>
      </c>
      <c r="C39" s="14"/>
      <c r="D39" s="14"/>
      <c r="E39" s="14"/>
      <c r="F39" s="14"/>
      <c r="G39" s="14"/>
      <c r="H39" s="14"/>
    </row>
    <row r="40" spans="1:8" ht="18.399999999999999" customHeight="1">
      <c r="A40" s="215" t="s">
        <v>1469</v>
      </c>
      <c r="B40" s="98">
        <f t="shared" si="1"/>
        <v>0</v>
      </c>
      <c r="C40" s="14"/>
      <c r="D40" s="14"/>
      <c r="E40" s="14"/>
      <c r="F40" s="14"/>
      <c r="G40" s="14"/>
      <c r="H40" s="14"/>
    </row>
    <row r="41" spans="1:8" ht="18.399999999999999" customHeight="1">
      <c r="A41" s="215" t="s">
        <v>1470</v>
      </c>
      <c r="B41" s="98">
        <f t="shared" si="1"/>
        <v>0</v>
      </c>
      <c r="C41" s="14"/>
      <c r="D41" s="14"/>
      <c r="E41" s="14"/>
      <c r="F41" s="14"/>
      <c r="G41" s="14"/>
      <c r="H41" s="14"/>
    </row>
    <row r="42" spans="1:8" ht="18.399999999999999" customHeight="1">
      <c r="A42" s="215" t="s">
        <v>1471</v>
      </c>
      <c r="B42" s="98">
        <f t="shared" si="1"/>
        <v>0</v>
      </c>
      <c r="C42" s="14"/>
      <c r="D42" s="14"/>
      <c r="E42" s="14"/>
      <c r="F42" s="14"/>
      <c r="G42" s="14"/>
      <c r="H42" s="14"/>
    </row>
    <row r="43" spans="1:8" ht="18.399999999999999" customHeight="1">
      <c r="A43" s="215" t="s">
        <v>1472</v>
      </c>
      <c r="B43" s="98">
        <f t="shared" si="1"/>
        <v>0</v>
      </c>
      <c r="C43" s="14"/>
      <c r="D43" s="14"/>
      <c r="E43" s="14"/>
      <c r="F43" s="14"/>
      <c r="G43" s="14"/>
      <c r="H43" s="14"/>
    </row>
    <row r="44" spans="1:8" ht="18.399999999999999" customHeight="1">
      <c r="A44" s="215" t="s">
        <v>1473</v>
      </c>
      <c r="B44" s="98">
        <f t="shared" si="1"/>
        <v>0</v>
      </c>
      <c r="C44" s="14"/>
      <c r="D44" s="14"/>
      <c r="E44" s="14"/>
      <c r="F44" s="14"/>
      <c r="G44" s="14"/>
      <c r="H44" s="14"/>
    </row>
    <row r="45" spans="1:8" ht="18.399999999999999" customHeight="1">
      <c r="A45" s="214" t="s">
        <v>1474</v>
      </c>
      <c r="B45" s="98">
        <f t="shared" si="1"/>
        <v>0</v>
      </c>
      <c r="C45" s="98">
        <f>SUM(C46)</f>
        <v>0</v>
      </c>
      <c r="D45" s="98">
        <f t="shared" ref="D45:H45" si="7">SUM(D46)</f>
        <v>0</v>
      </c>
      <c r="E45" s="98">
        <f t="shared" si="7"/>
        <v>0</v>
      </c>
      <c r="F45" s="98">
        <f t="shared" si="7"/>
        <v>0</v>
      </c>
      <c r="G45" s="98">
        <f t="shared" si="7"/>
        <v>0</v>
      </c>
      <c r="H45" s="98">
        <f t="shared" si="7"/>
        <v>0</v>
      </c>
    </row>
    <row r="46" spans="1:8" ht="18.399999999999999" customHeight="1">
      <c r="A46" s="215" t="s">
        <v>1475</v>
      </c>
      <c r="B46" s="98">
        <f t="shared" si="1"/>
        <v>0</v>
      </c>
      <c r="C46" s="14"/>
      <c r="D46" s="14"/>
      <c r="E46" s="14"/>
      <c r="F46" s="14"/>
      <c r="G46" s="14"/>
      <c r="H46" s="14"/>
    </row>
    <row r="47" spans="1:8" ht="18.399999999999999" customHeight="1">
      <c r="A47" s="214" t="s">
        <v>1476</v>
      </c>
      <c r="B47" s="98">
        <f t="shared" si="1"/>
        <v>0</v>
      </c>
      <c r="C47" s="98">
        <f>SUM(C48:C50)</f>
        <v>0</v>
      </c>
      <c r="D47" s="98">
        <f t="shared" ref="D47:H47" si="8">SUM(D48:D50)</f>
        <v>0</v>
      </c>
      <c r="E47" s="98">
        <f t="shared" si="8"/>
        <v>0</v>
      </c>
      <c r="F47" s="98">
        <f t="shared" si="8"/>
        <v>0</v>
      </c>
      <c r="G47" s="98">
        <f t="shared" si="8"/>
        <v>0</v>
      </c>
      <c r="H47" s="98">
        <f t="shared" si="8"/>
        <v>0</v>
      </c>
    </row>
    <row r="48" spans="1:8" ht="18.399999999999999" customHeight="1">
      <c r="A48" s="215" t="s">
        <v>1477</v>
      </c>
      <c r="B48" s="98">
        <f t="shared" si="1"/>
        <v>0</v>
      </c>
      <c r="C48" s="14"/>
      <c r="D48" s="14"/>
      <c r="E48" s="14"/>
      <c r="F48" s="14"/>
      <c r="G48" s="14"/>
      <c r="H48" s="14"/>
    </row>
    <row r="49" spans="1:8" ht="18.399999999999999" customHeight="1">
      <c r="A49" s="215" t="s">
        <v>1478</v>
      </c>
      <c r="B49" s="98">
        <f t="shared" si="1"/>
        <v>0</v>
      </c>
      <c r="C49" s="14"/>
      <c r="D49" s="14"/>
      <c r="E49" s="14"/>
      <c r="F49" s="14"/>
      <c r="G49" s="14"/>
      <c r="H49" s="14"/>
    </row>
    <row r="50" spans="1:8" ht="18.399999999999999" customHeight="1">
      <c r="A50" s="215" t="s">
        <v>1479</v>
      </c>
      <c r="B50" s="98">
        <f t="shared" si="1"/>
        <v>0</v>
      </c>
      <c r="C50" s="101"/>
      <c r="D50" s="101"/>
      <c r="E50" s="101"/>
      <c r="F50" s="101"/>
      <c r="G50" s="101"/>
      <c r="H50" s="101"/>
    </row>
    <row r="51" spans="1:8" ht="18.399999999999999" customHeight="1">
      <c r="A51" s="214" t="s">
        <v>1480</v>
      </c>
      <c r="B51" s="98">
        <f t="shared" si="1"/>
        <v>0</v>
      </c>
      <c r="C51" s="101"/>
      <c r="D51" s="101"/>
      <c r="E51" s="101"/>
      <c r="F51" s="101"/>
      <c r="G51" s="101"/>
      <c r="H51" s="101"/>
    </row>
    <row r="52" spans="1:8" ht="18.399999999999999" customHeight="1">
      <c r="A52" s="214" t="s">
        <v>1481</v>
      </c>
      <c r="B52" s="98">
        <f t="shared" si="1"/>
        <v>0</v>
      </c>
      <c r="C52" s="240"/>
      <c r="D52" s="240"/>
      <c r="E52" s="240"/>
      <c r="F52" s="240"/>
      <c r="G52" s="240"/>
      <c r="H52" s="240"/>
    </row>
    <row r="53" spans="1:8" ht="18.399999999999999" customHeight="1">
      <c r="A53" s="241"/>
      <c r="B53" s="242"/>
      <c r="C53" s="242"/>
      <c r="D53" s="242"/>
      <c r="E53" s="242"/>
      <c r="F53" s="242"/>
      <c r="G53" s="242"/>
      <c r="H53" s="242"/>
    </row>
    <row r="54" spans="1:8" ht="20.100000000000001" customHeight="1">
      <c r="A54" s="241"/>
      <c r="B54" s="242"/>
      <c r="C54" s="242"/>
      <c r="D54" s="242"/>
      <c r="E54" s="242"/>
      <c r="F54" s="242"/>
      <c r="G54" s="242"/>
      <c r="H54" s="242"/>
    </row>
    <row r="55" spans="1:8" ht="20.100000000000001" customHeight="1">
      <c r="A55" s="241"/>
      <c r="B55" s="242"/>
      <c r="C55" s="242"/>
      <c r="D55" s="242"/>
      <c r="E55" s="242"/>
      <c r="F55" s="242"/>
      <c r="G55" s="242"/>
      <c r="H55" s="242"/>
    </row>
    <row r="56" spans="1:8" ht="20.100000000000001" customHeight="1">
      <c r="A56" s="219" t="s">
        <v>1119</v>
      </c>
      <c r="B56" s="98">
        <f t="shared" ref="B56" si="9">SUM(C56:H56)</f>
        <v>15540</v>
      </c>
      <c r="C56" s="98">
        <f>C6+C10+C14+C17+C28+C34+C45+C47+C51+C52</f>
        <v>15540</v>
      </c>
      <c r="D56" s="98">
        <f t="shared" ref="D56:H56" si="10">D6+D10+D14+D17+D28+D34+D45+D47+D51+D52</f>
        <v>0</v>
      </c>
      <c r="E56" s="98">
        <f t="shared" si="10"/>
        <v>0</v>
      </c>
      <c r="F56" s="98">
        <f t="shared" si="10"/>
        <v>0</v>
      </c>
      <c r="G56" s="98">
        <f t="shared" si="10"/>
        <v>0</v>
      </c>
      <c r="H56" s="98">
        <f t="shared" si="10"/>
        <v>0</v>
      </c>
    </row>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sheetData>
  <mergeCells count="9">
    <mergeCell ref="A2:H2"/>
    <mergeCell ref="A4:A5"/>
    <mergeCell ref="B4:B5"/>
    <mergeCell ref="C4:C5"/>
    <mergeCell ref="D4:D5"/>
    <mergeCell ref="E4:E5"/>
    <mergeCell ref="F4:F5"/>
    <mergeCell ref="G4:G5"/>
    <mergeCell ref="H4:H5"/>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3"/>
  <sheetViews>
    <sheetView workbookViewId="0">
      <selection activeCell="K8" sqref="K8"/>
    </sheetView>
  </sheetViews>
  <sheetFormatPr defaultRowHeight="13.5"/>
  <cols>
    <col min="1" max="1" width="13.625" customWidth="1"/>
    <col min="2" max="2" width="27" customWidth="1"/>
    <col min="3" max="3" width="14.875" customWidth="1"/>
    <col min="4" max="4" width="14.75" style="244" customWidth="1"/>
    <col min="5" max="5" width="12.25" style="244" customWidth="1"/>
    <col min="6" max="6" width="12.375" style="244" customWidth="1"/>
    <col min="257" max="257" width="13.625" customWidth="1"/>
    <col min="258" max="258" width="27" customWidth="1"/>
    <col min="259" max="259" width="14.875" customWidth="1"/>
    <col min="260" max="260" width="14.75" customWidth="1"/>
    <col min="261" max="261" width="12.25" customWidth="1"/>
    <col min="262" max="262" width="12.375" customWidth="1"/>
    <col min="513" max="513" width="13.625" customWidth="1"/>
    <col min="514" max="514" width="27" customWidth="1"/>
    <col min="515" max="515" width="14.875" customWidth="1"/>
    <col min="516" max="516" width="14.75" customWidth="1"/>
    <col min="517" max="517" width="12.25" customWidth="1"/>
    <col min="518" max="518" width="12.375" customWidth="1"/>
    <col min="769" max="769" width="13.625" customWidth="1"/>
    <col min="770" max="770" width="27" customWidth="1"/>
    <col min="771" max="771" width="14.875" customWidth="1"/>
    <col min="772" max="772" width="14.75" customWidth="1"/>
    <col min="773" max="773" width="12.25" customWidth="1"/>
    <col min="774" max="774" width="12.375" customWidth="1"/>
    <col min="1025" max="1025" width="13.625" customWidth="1"/>
    <col min="1026" max="1026" width="27" customWidth="1"/>
    <col min="1027" max="1027" width="14.875" customWidth="1"/>
    <col min="1028" max="1028" width="14.75" customWidth="1"/>
    <col min="1029" max="1029" width="12.25" customWidth="1"/>
    <col min="1030" max="1030" width="12.375" customWidth="1"/>
    <col min="1281" max="1281" width="13.625" customWidth="1"/>
    <col min="1282" max="1282" width="27" customWidth="1"/>
    <col min="1283" max="1283" width="14.875" customWidth="1"/>
    <col min="1284" max="1284" width="14.75" customWidth="1"/>
    <col min="1285" max="1285" width="12.25" customWidth="1"/>
    <col min="1286" max="1286" width="12.375" customWidth="1"/>
    <col min="1537" max="1537" width="13.625" customWidth="1"/>
    <col min="1538" max="1538" width="27" customWidth="1"/>
    <col min="1539" max="1539" width="14.875" customWidth="1"/>
    <col min="1540" max="1540" width="14.75" customWidth="1"/>
    <col min="1541" max="1541" width="12.25" customWidth="1"/>
    <col min="1542" max="1542" width="12.375" customWidth="1"/>
    <col min="1793" max="1793" width="13.625" customWidth="1"/>
    <col min="1794" max="1794" width="27" customWidth="1"/>
    <col min="1795" max="1795" width="14.875" customWidth="1"/>
    <col min="1796" max="1796" width="14.75" customWidth="1"/>
    <col min="1797" max="1797" width="12.25" customWidth="1"/>
    <col min="1798" max="1798" width="12.375" customWidth="1"/>
    <col min="2049" max="2049" width="13.625" customWidth="1"/>
    <col min="2050" max="2050" width="27" customWidth="1"/>
    <col min="2051" max="2051" width="14.875" customWidth="1"/>
    <col min="2052" max="2052" width="14.75" customWidth="1"/>
    <col min="2053" max="2053" width="12.25" customWidth="1"/>
    <col min="2054" max="2054" width="12.375" customWidth="1"/>
    <col min="2305" max="2305" width="13.625" customWidth="1"/>
    <col min="2306" max="2306" width="27" customWidth="1"/>
    <col min="2307" max="2307" width="14.875" customWidth="1"/>
    <col min="2308" max="2308" width="14.75" customWidth="1"/>
    <col min="2309" max="2309" width="12.25" customWidth="1"/>
    <col min="2310" max="2310" width="12.375" customWidth="1"/>
    <col min="2561" max="2561" width="13.625" customWidth="1"/>
    <col min="2562" max="2562" width="27" customWidth="1"/>
    <col min="2563" max="2563" width="14.875" customWidth="1"/>
    <col min="2564" max="2564" width="14.75" customWidth="1"/>
    <col min="2565" max="2565" width="12.25" customWidth="1"/>
    <col min="2566" max="2566" width="12.375" customWidth="1"/>
    <col min="2817" max="2817" width="13.625" customWidth="1"/>
    <col min="2818" max="2818" width="27" customWidth="1"/>
    <col min="2819" max="2819" width="14.875" customWidth="1"/>
    <col min="2820" max="2820" width="14.75" customWidth="1"/>
    <col min="2821" max="2821" width="12.25" customWidth="1"/>
    <col min="2822" max="2822" width="12.375" customWidth="1"/>
    <col min="3073" max="3073" width="13.625" customWidth="1"/>
    <col min="3074" max="3074" width="27" customWidth="1"/>
    <col min="3075" max="3075" width="14.875" customWidth="1"/>
    <col min="3076" max="3076" width="14.75" customWidth="1"/>
    <col min="3077" max="3077" width="12.25" customWidth="1"/>
    <col min="3078" max="3078" width="12.375" customWidth="1"/>
    <col min="3329" max="3329" width="13.625" customWidth="1"/>
    <col min="3330" max="3330" width="27" customWidth="1"/>
    <col min="3331" max="3331" width="14.875" customWidth="1"/>
    <col min="3332" max="3332" width="14.75" customWidth="1"/>
    <col min="3333" max="3333" width="12.25" customWidth="1"/>
    <col min="3334" max="3334" width="12.375" customWidth="1"/>
    <col min="3585" max="3585" width="13.625" customWidth="1"/>
    <col min="3586" max="3586" width="27" customWidth="1"/>
    <col min="3587" max="3587" width="14.875" customWidth="1"/>
    <col min="3588" max="3588" width="14.75" customWidth="1"/>
    <col min="3589" max="3589" width="12.25" customWidth="1"/>
    <col min="3590" max="3590" width="12.375" customWidth="1"/>
    <col min="3841" max="3841" width="13.625" customWidth="1"/>
    <col min="3842" max="3842" width="27" customWidth="1"/>
    <col min="3843" max="3843" width="14.875" customWidth="1"/>
    <col min="3844" max="3844" width="14.75" customWidth="1"/>
    <col min="3845" max="3845" width="12.25" customWidth="1"/>
    <col min="3846" max="3846" width="12.375" customWidth="1"/>
    <col min="4097" max="4097" width="13.625" customWidth="1"/>
    <col min="4098" max="4098" width="27" customWidth="1"/>
    <col min="4099" max="4099" width="14.875" customWidth="1"/>
    <col min="4100" max="4100" width="14.75" customWidth="1"/>
    <col min="4101" max="4101" width="12.25" customWidth="1"/>
    <col min="4102" max="4102" width="12.375" customWidth="1"/>
    <col min="4353" max="4353" width="13.625" customWidth="1"/>
    <col min="4354" max="4354" width="27" customWidth="1"/>
    <col min="4355" max="4355" width="14.875" customWidth="1"/>
    <col min="4356" max="4356" width="14.75" customWidth="1"/>
    <col min="4357" max="4357" width="12.25" customWidth="1"/>
    <col min="4358" max="4358" width="12.375" customWidth="1"/>
    <col min="4609" max="4609" width="13.625" customWidth="1"/>
    <col min="4610" max="4610" width="27" customWidth="1"/>
    <col min="4611" max="4611" width="14.875" customWidth="1"/>
    <col min="4612" max="4612" width="14.75" customWidth="1"/>
    <col min="4613" max="4613" width="12.25" customWidth="1"/>
    <col min="4614" max="4614" width="12.375" customWidth="1"/>
    <col min="4865" max="4865" width="13.625" customWidth="1"/>
    <col min="4866" max="4866" width="27" customWidth="1"/>
    <col min="4867" max="4867" width="14.875" customWidth="1"/>
    <col min="4868" max="4868" width="14.75" customWidth="1"/>
    <col min="4869" max="4869" width="12.25" customWidth="1"/>
    <col min="4870" max="4870" width="12.375" customWidth="1"/>
    <col min="5121" max="5121" width="13.625" customWidth="1"/>
    <col min="5122" max="5122" width="27" customWidth="1"/>
    <col min="5123" max="5123" width="14.875" customWidth="1"/>
    <col min="5124" max="5124" width="14.75" customWidth="1"/>
    <col min="5125" max="5125" width="12.25" customWidth="1"/>
    <col min="5126" max="5126" width="12.375" customWidth="1"/>
    <col min="5377" max="5377" width="13.625" customWidth="1"/>
    <col min="5378" max="5378" width="27" customWidth="1"/>
    <col min="5379" max="5379" width="14.875" customWidth="1"/>
    <col min="5380" max="5380" width="14.75" customWidth="1"/>
    <col min="5381" max="5381" width="12.25" customWidth="1"/>
    <col min="5382" max="5382" width="12.375" customWidth="1"/>
    <col min="5633" max="5633" width="13.625" customWidth="1"/>
    <col min="5634" max="5634" width="27" customWidth="1"/>
    <col min="5635" max="5635" width="14.875" customWidth="1"/>
    <col min="5636" max="5636" width="14.75" customWidth="1"/>
    <col min="5637" max="5637" width="12.25" customWidth="1"/>
    <col min="5638" max="5638" width="12.375" customWidth="1"/>
    <col min="5889" max="5889" width="13.625" customWidth="1"/>
    <col min="5890" max="5890" width="27" customWidth="1"/>
    <col min="5891" max="5891" width="14.875" customWidth="1"/>
    <col min="5892" max="5892" width="14.75" customWidth="1"/>
    <col min="5893" max="5893" width="12.25" customWidth="1"/>
    <col min="5894" max="5894" width="12.375" customWidth="1"/>
    <col min="6145" max="6145" width="13.625" customWidth="1"/>
    <col min="6146" max="6146" width="27" customWidth="1"/>
    <col min="6147" max="6147" width="14.875" customWidth="1"/>
    <col min="6148" max="6148" width="14.75" customWidth="1"/>
    <col min="6149" max="6149" width="12.25" customWidth="1"/>
    <col min="6150" max="6150" width="12.375" customWidth="1"/>
    <col min="6401" max="6401" width="13.625" customWidth="1"/>
    <col min="6402" max="6402" width="27" customWidth="1"/>
    <col min="6403" max="6403" width="14.875" customWidth="1"/>
    <col min="6404" max="6404" width="14.75" customWidth="1"/>
    <col min="6405" max="6405" width="12.25" customWidth="1"/>
    <col min="6406" max="6406" width="12.375" customWidth="1"/>
    <col min="6657" max="6657" width="13.625" customWidth="1"/>
    <col min="6658" max="6658" width="27" customWidth="1"/>
    <col min="6659" max="6659" width="14.875" customWidth="1"/>
    <col min="6660" max="6660" width="14.75" customWidth="1"/>
    <col min="6661" max="6661" width="12.25" customWidth="1"/>
    <col min="6662" max="6662" width="12.375" customWidth="1"/>
    <col min="6913" max="6913" width="13.625" customWidth="1"/>
    <col min="6914" max="6914" width="27" customWidth="1"/>
    <col min="6915" max="6915" width="14.875" customWidth="1"/>
    <col min="6916" max="6916" width="14.75" customWidth="1"/>
    <col min="6917" max="6917" width="12.25" customWidth="1"/>
    <col min="6918" max="6918" width="12.375" customWidth="1"/>
    <col min="7169" max="7169" width="13.625" customWidth="1"/>
    <col min="7170" max="7170" width="27" customWidth="1"/>
    <col min="7171" max="7171" width="14.875" customWidth="1"/>
    <col min="7172" max="7172" width="14.75" customWidth="1"/>
    <col min="7173" max="7173" width="12.25" customWidth="1"/>
    <col min="7174" max="7174" width="12.375" customWidth="1"/>
    <col min="7425" max="7425" width="13.625" customWidth="1"/>
    <col min="7426" max="7426" width="27" customWidth="1"/>
    <col min="7427" max="7427" width="14.875" customWidth="1"/>
    <col min="7428" max="7428" width="14.75" customWidth="1"/>
    <col min="7429" max="7429" width="12.25" customWidth="1"/>
    <col min="7430" max="7430" width="12.375" customWidth="1"/>
    <col min="7681" max="7681" width="13.625" customWidth="1"/>
    <col min="7682" max="7682" width="27" customWidth="1"/>
    <col min="7683" max="7683" width="14.875" customWidth="1"/>
    <col min="7684" max="7684" width="14.75" customWidth="1"/>
    <col min="7685" max="7685" width="12.25" customWidth="1"/>
    <col min="7686" max="7686" width="12.375" customWidth="1"/>
    <col min="7937" max="7937" width="13.625" customWidth="1"/>
    <col min="7938" max="7938" width="27" customWidth="1"/>
    <col min="7939" max="7939" width="14.875" customWidth="1"/>
    <col min="7940" max="7940" width="14.75" customWidth="1"/>
    <col min="7941" max="7941" width="12.25" customWidth="1"/>
    <col min="7942" max="7942" width="12.375" customWidth="1"/>
    <col min="8193" max="8193" width="13.625" customWidth="1"/>
    <col min="8194" max="8194" width="27" customWidth="1"/>
    <col min="8195" max="8195" width="14.875" customWidth="1"/>
    <col min="8196" max="8196" width="14.75" customWidth="1"/>
    <col min="8197" max="8197" width="12.25" customWidth="1"/>
    <col min="8198" max="8198" width="12.375" customWidth="1"/>
    <col min="8449" max="8449" width="13.625" customWidth="1"/>
    <col min="8450" max="8450" width="27" customWidth="1"/>
    <col min="8451" max="8451" width="14.875" customWidth="1"/>
    <col min="8452" max="8452" width="14.75" customWidth="1"/>
    <col min="8453" max="8453" width="12.25" customWidth="1"/>
    <col min="8454" max="8454" width="12.375" customWidth="1"/>
    <col min="8705" max="8705" width="13.625" customWidth="1"/>
    <col min="8706" max="8706" width="27" customWidth="1"/>
    <col min="8707" max="8707" width="14.875" customWidth="1"/>
    <col min="8708" max="8708" width="14.75" customWidth="1"/>
    <col min="8709" max="8709" width="12.25" customWidth="1"/>
    <col min="8710" max="8710" width="12.375" customWidth="1"/>
    <col min="8961" max="8961" width="13.625" customWidth="1"/>
    <col min="8962" max="8962" width="27" customWidth="1"/>
    <col min="8963" max="8963" width="14.875" customWidth="1"/>
    <col min="8964" max="8964" width="14.75" customWidth="1"/>
    <col min="8965" max="8965" width="12.25" customWidth="1"/>
    <col min="8966" max="8966" width="12.375" customWidth="1"/>
    <col min="9217" max="9217" width="13.625" customWidth="1"/>
    <col min="9218" max="9218" width="27" customWidth="1"/>
    <col min="9219" max="9219" width="14.875" customWidth="1"/>
    <col min="9220" max="9220" width="14.75" customWidth="1"/>
    <col min="9221" max="9221" width="12.25" customWidth="1"/>
    <col min="9222" max="9222" width="12.375" customWidth="1"/>
    <col min="9473" max="9473" width="13.625" customWidth="1"/>
    <col min="9474" max="9474" width="27" customWidth="1"/>
    <col min="9475" max="9475" width="14.875" customWidth="1"/>
    <col min="9476" max="9476" width="14.75" customWidth="1"/>
    <col min="9477" max="9477" width="12.25" customWidth="1"/>
    <col min="9478" max="9478" width="12.375" customWidth="1"/>
    <col min="9729" max="9729" width="13.625" customWidth="1"/>
    <col min="9730" max="9730" width="27" customWidth="1"/>
    <col min="9731" max="9731" width="14.875" customWidth="1"/>
    <col min="9732" max="9732" width="14.75" customWidth="1"/>
    <col min="9733" max="9733" width="12.25" customWidth="1"/>
    <col min="9734" max="9734" width="12.375" customWidth="1"/>
    <col min="9985" max="9985" width="13.625" customWidth="1"/>
    <col min="9986" max="9986" width="27" customWidth="1"/>
    <col min="9987" max="9987" width="14.875" customWidth="1"/>
    <col min="9988" max="9988" width="14.75" customWidth="1"/>
    <col min="9989" max="9989" width="12.25" customWidth="1"/>
    <col min="9990" max="9990" width="12.375" customWidth="1"/>
    <col min="10241" max="10241" width="13.625" customWidth="1"/>
    <col min="10242" max="10242" width="27" customWidth="1"/>
    <col min="10243" max="10243" width="14.875" customWidth="1"/>
    <col min="10244" max="10244" width="14.75" customWidth="1"/>
    <col min="10245" max="10245" width="12.25" customWidth="1"/>
    <col min="10246" max="10246" width="12.375" customWidth="1"/>
    <col min="10497" max="10497" width="13.625" customWidth="1"/>
    <col min="10498" max="10498" width="27" customWidth="1"/>
    <col min="10499" max="10499" width="14.875" customWidth="1"/>
    <col min="10500" max="10500" width="14.75" customWidth="1"/>
    <col min="10501" max="10501" width="12.25" customWidth="1"/>
    <col min="10502" max="10502" width="12.375" customWidth="1"/>
    <col min="10753" max="10753" width="13.625" customWidth="1"/>
    <col min="10754" max="10754" width="27" customWidth="1"/>
    <col min="10755" max="10755" width="14.875" customWidth="1"/>
    <col min="10756" max="10756" width="14.75" customWidth="1"/>
    <col min="10757" max="10757" width="12.25" customWidth="1"/>
    <col min="10758" max="10758" width="12.375" customWidth="1"/>
    <col min="11009" max="11009" width="13.625" customWidth="1"/>
    <col min="11010" max="11010" width="27" customWidth="1"/>
    <col min="11011" max="11011" width="14.875" customWidth="1"/>
    <col min="11012" max="11012" width="14.75" customWidth="1"/>
    <col min="11013" max="11013" width="12.25" customWidth="1"/>
    <col min="11014" max="11014" width="12.375" customWidth="1"/>
    <col min="11265" max="11265" width="13.625" customWidth="1"/>
    <col min="11266" max="11266" width="27" customWidth="1"/>
    <col min="11267" max="11267" width="14.875" customWidth="1"/>
    <col min="11268" max="11268" width="14.75" customWidth="1"/>
    <col min="11269" max="11269" width="12.25" customWidth="1"/>
    <col min="11270" max="11270" width="12.375" customWidth="1"/>
    <col min="11521" max="11521" width="13.625" customWidth="1"/>
    <col min="11522" max="11522" width="27" customWidth="1"/>
    <col min="11523" max="11523" width="14.875" customWidth="1"/>
    <col min="11524" max="11524" width="14.75" customWidth="1"/>
    <col min="11525" max="11525" width="12.25" customWidth="1"/>
    <col min="11526" max="11526" width="12.375" customWidth="1"/>
    <col min="11777" max="11777" width="13.625" customWidth="1"/>
    <col min="11778" max="11778" width="27" customWidth="1"/>
    <col min="11779" max="11779" width="14.875" customWidth="1"/>
    <col min="11780" max="11780" width="14.75" customWidth="1"/>
    <col min="11781" max="11781" width="12.25" customWidth="1"/>
    <col min="11782" max="11782" width="12.375" customWidth="1"/>
    <col min="12033" max="12033" width="13.625" customWidth="1"/>
    <col min="12034" max="12034" width="27" customWidth="1"/>
    <col min="12035" max="12035" width="14.875" customWidth="1"/>
    <col min="12036" max="12036" width="14.75" customWidth="1"/>
    <col min="12037" max="12037" width="12.25" customWidth="1"/>
    <col min="12038" max="12038" width="12.375" customWidth="1"/>
    <col min="12289" max="12289" width="13.625" customWidth="1"/>
    <col min="12290" max="12290" width="27" customWidth="1"/>
    <col min="12291" max="12291" width="14.875" customWidth="1"/>
    <col min="12292" max="12292" width="14.75" customWidth="1"/>
    <col min="12293" max="12293" width="12.25" customWidth="1"/>
    <col min="12294" max="12294" width="12.375" customWidth="1"/>
    <col min="12545" max="12545" width="13.625" customWidth="1"/>
    <col min="12546" max="12546" width="27" customWidth="1"/>
    <col min="12547" max="12547" width="14.875" customWidth="1"/>
    <col min="12548" max="12548" width="14.75" customWidth="1"/>
    <col min="12549" max="12549" width="12.25" customWidth="1"/>
    <col min="12550" max="12550" width="12.375" customWidth="1"/>
    <col min="12801" max="12801" width="13.625" customWidth="1"/>
    <col min="12802" max="12802" width="27" customWidth="1"/>
    <col min="12803" max="12803" width="14.875" customWidth="1"/>
    <col min="12804" max="12804" width="14.75" customWidth="1"/>
    <col min="12805" max="12805" width="12.25" customWidth="1"/>
    <col min="12806" max="12806" width="12.375" customWidth="1"/>
    <col min="13057" max="13057" width="13.625" customWidth="1"/>
    <col min="13058" max="13058" width="27" customWidth="1"/>
    <col min="13059" max="13059" width="14.875" customWidth="1"/>
    <col min="13060" max="13060" width="14.75" customWidth="1"/>
    <col min="13061" max="13061" width="12.25" customWidth="1"/>
    <col min="13062" max="13062" width="12.375" customWidth="1"/>
    <col min="13313" max="13313" width="13.625" customWidth="1"/>
    <col min="13314" max="13314" width="27" customWidth="1"/>
    <col min="13315" max="13315" width="14.875" customWidth="1"/>
    <col min="13316" max="13316" width="14.75" customWidth="1"/>
    <col min="13317" max="13317" width="12.25" customWidth="1"/>
    <col min="13318" max="13318" width="12.375" customWidth="1"/>
    <col min="13569" max="13569" width="13.625" customWidth="1"/>
    <col min="13570" max="13570" width="27" customWidth="1"/>
    <col min="13571" max="13571" width="14.875" customWidth="1"/>
    <col min="13572" max="13572" width="14.75" customWidth="1"/>
    <col min="13573" max="13573" width="12.25" customWidth="1"/>
    <col min="13574" max="13574" width="12.375" customWidth="1"/>
    <col min="13825" max="13825" width="13.625" customWidth="1"/>
    <col min="13826" max="13826" width="27" customWidth="1"/>
    <col min="13827" max="13827" width="14.875" customWidth="1"/>
    <col min="13828" max="13828" width="14.75" customWidth="1"/>
    <col min="13829" max="13829" width="12.25" customWidth="1"/>
    <col min="13830" max="13830" width="12.375" customWidth="1"/>
    <col min="14081" max="14081" width="13.625" customWidth="1"/>
    <col min="14082" max="14082" width="27" customWidth="1"/>
    <col min="14083" max="14083" width="14.875" customWidth="1"/>
    <col min="14084" max="14084" width="14.75" customWidth="1"/>
    <col min="14085" max="14085" width="12.25" customWidth="1"/>
    <col min="14086" max="14086" width="12.375" customWidth="1"/>
    <col min="14337" max="14337" width="13.625" customWidth="1"/>
    <col min="14338" max="14338" width="27" customWidth="1"/>
    <col min="14339" max="14339" width="14.875" customWidth="1"/>
    <col min="14340" max="14340" width="14.75" customWidth="1"/>
    <col min="14341" max="14341" width="12.25" customWidth="1"/>
    <col min="14342" max="14342" width="12.375" customWidth="1"/>
    <col min="14593" max="14593" width="13.625" customWidth="1"/>
    <col min="14594" max="14594" width="27" customWidth="1"/>
    <col min="14595" max="14595" width="14.875" customWidth="1"/>
    <col min="14596" max="14596" width="14.75" customWidth="1"/>
    <col min="14597" max="14597" width="12.25" customWidth="1"/>
    <col min="14598" max="14598" width="12.375" customWidth="1"/>
    <col min="14849" max="14849" width="13.625" customWidth="1"/>
    <col min="14850" max="14850" width="27" customWidth="1"/>
    <col min="14851" max="14851" width="14.875" customWidth="1"/>
    <col min="14852" max="14852" width="14.75" customWidth="1"/>
    <col min="14853" max="14853" width="12.25" customWidth="1"/>
    <col min="14854" max="14854" width="12.375" customWidth="1"/>
    <col min="15105" max="15105" width="13.625" customWidth="1"/>
    <col min="15106" max="15106" width="27" customWidth="1"/>
    <col min="15107" max="15107" width="14.875" customWidth="1"/>
    <col min="15108" max="15108" width="14.75" customWidth="1"/>
    <col min="15109" max="15109" width="12.25" customWidth="1"/>
    <col min="15110" max="15110" width="12.375" customWidth="1"/>
    <col min="15361" max="15361" width="13.625" customWidth="1"/>
    <col min="15362" max="15362" width="27" customWidth="1"/>
    <col min="15363" max="15363" width="14.875" customWidth="1"/>
    <col min="15364" max="15364" width="14.75" customWidth="1"/>
    <col min="15365" max="15365" width="12.25" customWidth="1"/>
    <col min="15366" max="15366" width="12.375" customWidth="1"/>
    <col min="15617" max="15617" width="13.625" customWidth="1"/>
    <col min="15618" max="15618" width="27" customWidth="1"/>
    <col min="15619" max="15619" width="14.875" customWidth="1"/>
    <col min="15620" max="15620" width="14.75" customWidth="1"/>
    <col min="15621" max="15621" width="12.25" customWidth="1"/>
    <col min="15622" max="15622" width="12.375" customWidth="1"/>
    <col min="15873" max="15873" width="13.625" customWidth="1"/>
    <col min="15874" max="15874" width="27" customWidth="1"/>
    <col min="15875" max="15875" width="14.875" customWidth="1"/>
    <col min="15876" max="15876" width="14.75" customWidth="1"/>
    <col min="15877" max="15877" width="12.25" customWidth="1"/>
    <col min="15878" max="15878" width="12.375" customWidth="1"/>
    <col min="16129" max="16129" width="13.625" customWidth="1"/>
    <col min="16130" max="16130" width="27" customWidth="1"/>
    <col min="16131" max="16131" width="14.875" customWidth="1"/>
    <col min="16132" max="16132" width="14.75" customWidth="1"/>
    <col min="16133" max="16133" width="12.25" customWidth="1"/>
    <col min="16134" max="16134" width="12.375" customWidth="1"/>
  </cols>
  <sheetData>
    <row r="1" spans="1:6">
      <c r="A1" t="s">
        <v>1696</v>
      </c>
    </row>
    <row r="2" spans="1:6" ht="36" customHeight="1">
      <c r="A2" s="350" t="s">
        <v>1697</v>
      </c>
      <c r="B2" s="350"/>
      <c r="C2" s="350"/>
      <c r="D2" s="350"/>
      <c r="E2" s="350"/>
      <c r="F2" s="350"/>
    </row>
    <row r="3" spans="1:6" ht="21" customHeight="1">
      <c r="A3" s="243" t="s">
        <v>1675</v>
      </c>
      <c r="E3" s="371" t="s">
        <v>1180</v>
      </c>
      <c r="F3" s="371"/>
    </row>
    <row r="4" spans="1:6" ht="40.5" customHeight="1">
      <c r="A4" s="372" t="s">
        <v>1223</v>
      </c>
      <c r="B4" s="372" t="s">
        <v>1676</v>
      </c>
      <c r="C4" s="372" t="s">
        <v>1677</v>
      </c>
      <c r="D4" s="373" t="s">
        <v>1678</v>
      </c>
      <c r="E4" s="373"/>
      <c r="F4" s="373"/>
    </row>
    <row r="5" spans="1:6" ht="31.5" customHeight="1">
      <c r="A5" s="372"/>
      <c r="B5" s="372"/>
      <c r="C5" s="372"/>
      <c r="D5" s="245" t="s">
        <v>1122</v>
      </c>
      <c r="E5" s="245" t="s">
        <v>1226</v>
      </c>
      <c r="F5" s="245" t="s">
        <v>1227</v>
      </c>
    </row>
    <row r="6" spans="1:6" ht="35.1" customHeight="1">
      <c r="A6" s="110">
        <v>212</v>
      </c>
      <c r="B6" s="110" t="s">
        <v>1271</v>
      </c>
      <c r="C6" s="139"/>
      <c r="D6" s="246">
        <v>15540</v>
      </c>
      <c r="E6" s="246"/>
      <c r="F6" s="246">
        <v>15540</v>
      </c>
    </row>
    <row r="7" spans="1:6" ht="35.1" customHeight="1">
      <c r="A7" s="110">
        <v>21208</v>
      </c>
      <c r="B7" s="110" t="s">
        <v>1679</v>
      </c>
      <c r="C7" s="115"/>
      <c r="D7" s="246">
        <v>15540</v>
      </c>
      <c r="E7" s="246"/>
      <c r="F7" s="246">
        <v>15540</v>
      </c>
    </row>
    <row r="8" spans="1:6" ht="35.1" customHeight="1">
      <c r="A8" s="110">
        <v>2120801</v>
      </c>
      <c r="B8" s="110" t="s">
        <v>1680</v>
      </c>
      <c r="C8" s="115"/>
      <c r="D8" s="246">
        <v>3062.4</v>
      </c>
      <c r="E8" s="246"/>
      <c r="F8" s="246">
        <v>3062.4</v>
      </c>
    </row>
    <row r="9" spans="1:6" ht="35.1" customHeight="1">
      <c r="A9" s="110">
        <v>2120802</v>
      </c>
      <c r="B9" s="110" t="s">
        <v>1681</v>
      </c>
      <c r="C9" s="115"/>
      <c r="D9" s="246">
        <v>800</v>
      </c>
      <c r="E9" s="246"/>
      <c r="F9" s="246">
        <v>800</v>
      </c>
    </row>
    <row r="10" spans="1:6" ht="35.1" customHeight="1">
      <c r="A10" s="110">
        <v>2120803</v>
      </c>
      <c r="B10" s="110" t="s">
        <v>1682</v>
      </c>
      <c r="C10" s="115"/>
      <c r="D10" s="246">
        <v>11677.6</v>
      </c>
      <c r="E10" s="246"/>
      <c r="F10" s="246">
        <v>11677.6</v>
      </c>
    </row>
    <row r="11" spans="1:6" ht="35.1" customHeight="1">
      <c r="A11" s="349" t="s">
        <v>1302</v>
      </c>
      <c r="B11" s="349"/>
      <c r="C11" s="139"/>
      <c r="D11" s="246">
        <v>15540</v>
      </c>
      <c r="E11" s="246"/>
      <c r="F11" s="246">
        <f>SUM(F7)</f>
        <v>15540</v>
      </c>
    </row>
    <row r="12" spans="1:6" ht="20.25">
      <c r="A12" s="348" t="s">
        <v>1683</v>
      </c>
      <c r="B12" s="348"/>
      <c r="C12" s="348"/>
      <c r="D12" s="348"/>
      <c r="E12" s="348"/>
      <c r="F12" s="348"/>
    </row>
    <row r="13" spans="1:6" ht="20.25">
      <c r="A13" s="348" t="s">
        <v>1684</v>
      </c>
      <c r="B13" s="348"/>
      <c r="C13" s="348"/>
      <c r="D13" s="348"/>
      <c r="E13" s="348"/>
      <c r="F13" s="348"/>
    </row>
  </sheetData>
  <mergeCells count="9">
    <mergeCell ref="A11:B11"/>
    <mergeCell ref="A12:F12"/>
    <mergeCell ref="A13:F13"/>
    <mergeCell ref="A2:F2"/>
    <mergeCell ref="E3:F3"/>
    <mergeCell ref="A4:A5"/>
    <mergeCell ref="B4:B5"/>
    <mergeCell ref="C4:C5"/>
    <mergeCell ref="D4:F4"/>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P20"/>
  <sheetViews>
    <sheetView workbookViewId="0">
      <selection activeCell="K17" sqref="K17"/>
    </sheetView>
  </sheetViews>
  <sheetFormatPr defaultRowHeight="13.5"/>
  <cols>
    <col min="1" max="1" width="35.75" style="170" bestFit="1" customWidth="1"/>
    <col min="2" max="2" width="4.75" style="262" bestFit="1" customWidth="1"/>
    <col min="3" max="8" width="7.625" style="170" customWidth="1"/>
    <col min="9" max="9" width="31.625" style="170" bestFit="1" customWidth="1"/>
    <col min="10" max="10" width="4.75" style="262" bestFit="1" customWidth="1"/>
    <col min="11" max="16" width="7.625" style="170" customWidth="1"/>
    <col min="17" max="16384" width="9" style="170"/>
  </cols>
  <sheetData>
    <row r="1" spans="1:16" s="247" customFormat="1" ht="24.95" customHeight="1">
      <c r="A1" s="377" t="s">
        <v>1731</v>
      </c>
      <c r="B1" s="377"/>
      <c r="C1" s="377"/>
      <c r="D1" s="377"/>
      <c r="E1" s="377"/>
      <c r="F1" s="377"/>
      <c r="G1" s="377"/>
      <c r="H1" s="377"/>
      <c r="I1" s="377"/>
      <c r="J1" s="377"/>
      <c r="K1" s="377"/>
      <c r="L1" s="377"/>
      <c r="M1" s="377"/>
      <c r="N1" s="377"/>
      <c r="O1" s="377"/>
      <c r="P1" s="377"/>
    </row>
    <row r="2" spans="1:16" s="247" customFormat="1" ht="24.95" customHeight="1">
      <c r="B2" s="135"/>
      <c r="J2" s="135"/>
      <c r="P2" s="248" t="s">
        <v>1698</v>
      </c>
    </row>
    <row r="3" spans="1:16" s="247" customFormat="1" ht="24" customHeight="1">
      <c r="A3" s="249" t="s">
        <v>1699</v>
      </c>
      <c r="B3" s="250"/>
      <c r="C3" s="249"/>
      <c r="D3" s="249"/>
      <c r="E3" s="249"/>
      <c r="F3" s="249"/>
      <c r="G3" s="249"/>
      <c r="J3" s="250"/>
      <c r="P3" s="248" t="s">
        <v>1700</v>
      </c>
    </row>
    <row r="4" spans="1:16" ht="27" customHeight="1">
      <c r="A4" s="378" t="s">
        <v>1701</v>
      </c>
      <c r="B4" s="379"/>
      <c r="C4" s="379"/>
      <c r="D4" s="379"/>
      <c r="E4" s="379"/>
      <c r="F4" s="379"/>
      <c r="G4" s="379"/>
      <c r="H4" s="380"/>
      <c r="I4" s="378" t="s">
        <v>1702</v>
      </c>
      <c r="J4" s="379"/>
      <c r="K4" s="379"/>
      <c r="L4" s="379"/>
      <c r="M4" s="379"/>
      <c r="N4" s="379"/>
      <c r="O4" s="379"/>
      <c r="P4" s="380"/>
    </row>
    <row r="5" spans="1:16" ht="27" customHeight="1">
      <c r="A5" s="381" t="s">
        <v>1703</v>
      </c>
      <c r="B5" s="381" t="s">
        <v>1704</v>
      </c>
      <c r="C5" s="374" t="s">
        <v>1705</v>
      </c>
      <c r="D5" s="375"/>
      <c r="E5" s="376"/>
      <c r="F5" s="374" t="s">
        <v>1706</v>
      </c>
      <c r="G5" s="375"/>
      <c r="H5" s="376"/>
      <c r="I5" s="381" t="s">
        <v>1703</v>
      </c>
      <c r="J5" s="381" t="s">
        <v>1704</v>
      </c>
      <c r="K5" s="374" t="s">
        <v>1705</v>
      </c>
      <c r="L5" s="375"/>
      <c r="M5" s="376"/>
      <c r="N5" s="374" t="s">
        <v>1706</v>
      </c>
      <c r="O5" s="375"/>
      <c r="P5" s="376"/>
    </row>
    <row r="6" spans="1:16" ht="36.75" customHeight="1">
      <c r="A6" s="382"/>
      <c r="B6" s="382"/>
      <c r="C6" s="251" t="s">
        <v>1156</v>
      </c>
      <c r="D6" s="251" t="s">
        <v>1707</v>
      </c>
      <c r="E6" s="252" t="s">
        <v>1708</v>
      </c>
      <c r="F6" s="251" t="s">
        <v>1156</v>
      </c>
      <c r="G6" s="251" t="s">
        <v>1707</v>
      </c>
      <c r="H6" s="252" t="s">
        <v>1708</v>
      </c>
      <c r="I6" s="382"/>
      <c r="J6" s="382"/>
      <c r="K6" s="251" t="s">
        <v>1156</v>
      </c>
      <c r="L6" s="251" t="s">
        <v>1707</v>
      </c>
      <c r="M6" s="252" t="s">
        <v>1708</v>
      </c>
      <c r="N6" s="251" t="s">
        <v>1156</v>
      </c>
      <c r="O6" s="251" t="s">
        <v>1707</v>
      </c>
      <c r="P6" s="252" t="s">
        <v>1708</v>
      </c>
    </row>
    <row r="7" spans="1:16" ht="27" customHeight="1">
      <c r="A7" s="253" t="s">
        <v>1709</v>
      </c>
      <c r="B7" s="253"/>
      <c r="C7" s="251">
        <v>1</v>
      </c>
      <c r="D7" s="251">
        <v>2</v>
      </c>
      <c r="E7" s="251">
        <v>3</v>
      </c>
      <c r="F7" s="251">
        <v>4</v>
      </c>
      <c r="G7" s="251">
        <v>5</v>
      </c>
      <c r="H7" s="251">
        <v>6</v>
      </c>
      <c r="I7" s="253" t="s">
        <v>1709</v>
      </c>
      <c r="J7" s="253"/>
      <c r="K7" s="251">
        <v>7</v>
      </c>
      <c r="L7" s="251">
        <v>8</v>
      </c>
      <c r="M7" s="251">
        <v>9</v>
      </c>
      <c r="N7" s="251">
        <v>10</v>
      </c>
      <c r="O7" s="251">
        <v>11</v>
      </c>
      <c r="P7" s="251">
        <v>12</v>
      </c>
    </row>
    <row r="8" spans="1:16" ht="27" customHeight="1">
      <c r="A8" s="254" t="s">
        <v>1710</v>
      </c>
      <c r="B8" s="251">
        <v>1</v>
      </c>
      <c r="C8" s="254"/>
      <c r="D8" s="254"/>
      <c r="E8" s="254"/>
      <c r="F8" s="254"/>
      <c r="G8" s="254"/>
      <c r="H8" s="254"/>
      <c r="I8" s="255" t="s">
        <v>1711</v>
      </c>
      <c r="J8" s="251">
        <v>13</v>
      </c>
      <c r="K8" s="254"/>
      <c r="L8" s="254"/>
      <c r="M8" s="254"/>
      <c r="N8" s="254"/>
      <c r="O8" s="254"/>
      <c r="P8" s="254"/>
    </row>
    <row r="9" spans="1:16" ht="27" customHeight="1">
      <c r="A9" s="254" t="s">
        <v>1712</v>
      </c>
      <c r="B9" s="251">
        <v>2</v>
      </c>
      <c r="C9" s="254"/>
      <c r="D9" s="254"/>
      <c r="E9" s="254"/>
      <c r="F9" s="254"/>
      <c r="G9" s="254"/>
      <c r="H9" s="254"/>
      <c r="I9" s="254" t="s">
        <v>1713</v>
      </c>
      <c r="J9" s="251">
        <v>14</v>
      </c>
      <c r="K9" s="254"/>
      <c r="L9" s="254"/>
      <c r="M9" s="254"/>
      <c r="N9" s="254"/>
      <c r="O9" s="254"/>
      <c r="P9" s="254"/>
    </row>
    <row r="10" spans="1:16" ht="27" customHeight="1">
      <c r="A10" s="254" t="s">
        <v>1714</v>
      </c>
      <c r="B10" s="251">
        <v>3</v>
      </c>
      <c r="C10" s="254"/>
      <c r="D10" s="254"/>
      <c r="E10" s="254"/>
      <c r="F10" s="254"/>
      <c r="G10" s="254"/>
      <c r="H10" s="254"/>
      <c r="I10" s="254" t="s">
        <v>1715</v>
      </c>
      <c r="J10" s="251">
        <v>15</v>
      </c>
      <c r="K10" s="254"/>
      <c r="L10" s="254" t="s">
        <v>33</v>
      </c>
      <c r="M10" s="254"/>
      <c r="N10" s="254"/>
      <c r="O10" s="254"/>
      <c r="P10" s="254"/>
    </row>
    <row r="11" spans="1:16" ht="27" customHeight="1">
      <c r="A11" s="254" t="s">
        <v>1716</v>
      </c>
      <c r="B11" s="251">
        <v>4</v>
      </c>
      <c r="C11" s="254"/>
      <c r="D11" s="254"/>
      <c r="E11" s="254"/>
      <c r="F11" s="254"/>
      <c r="G11" s="254"/>
      <c r="H11" s="254"/>
      <c r="I11" s="254" t="s">
        <v>1717</v>
      </c>
      <c r="J11" s="251">
        <v>16</v>
      </c>
      <c r="K11" s="254"/>
      <c r="L11" s="254"/>
      <c r="M11" s="254"/>
      <c r="N11" s="254"/>
      <c r="O11" s="254"/>
      <c r="P11" s="254"/>
    </row>
    <row r="12" spans="1:16" ht="27" customHeight="1">
      <c r="A12" s="256" t="s">
        <v>1718</v>
      </c>
      <c r="B12" s="251">
        <v>5</v>
      </c>
      <c r="C12" s="251"/>
      <c r="D12" s="251"/>
      <c r="E12" s="251"/>
      <c r="F12" s="251"/>
      <c r="G12" s="251"/>
      <c r="H12" s="254"/>
      <c r="I12" s="254" t="s">
        <v>1719</v>
      </c>
      <c r="J12" s="251">
        <v>17</v>
      </c>
      <c r="K12" s="254"/>
      <c r="L12" s="254"/>
      <c r="M12" s="254"/>
      <c r="N12" s="254"/>
      <c r="O12" s="254"/>
      <c r="P12" s="254"/>
    </row>
    <row r="13" spans="1:16" ht="27" customHeight="1">
      <c r="A13" s="251"/>
      <c r="B13" s="251">
        <v>6</v>
      </c>
      <c r="C13" s="257"/>
      <c r="D13" s="257"/>
      <c r="E13" s="257"/>
      <c r="F13" s="257"/>
      <c r="G13" s="257"/>
      <c r="H13" s="257"/>
      <c r="I13" s="254"/>
      <c r="J13" s="251">
        <v>18</v>
      </c>
      <c r="K13" s="254"/>
      <c r="L13" s="254"/>
      <c r="M13" s="254"/>
      <c r="N13" s="254"/>
      <c r="O13" s="254"/>
      <c r="P13" s="254"/>
    </row>
    <row r="14" spans="1:16" ht="27" customHeight="1">
      <c r="A14" s="258" t="s">
        <v>1720</v>
      </c>
      <c r="B14" s="251">
        <v>7</v>
      </c>
      <c r="C14" s="259"/>
      <c r="D14" s="259"/>
      <c r="E14" s="259"/>
      <c r="F14" s="259"/>
      <c r="G14" s="259"/>
      <c r="H14" s="259"/>
      <c r="I14" s="258" t="s">
        <v>1721</v>
      </c>
      <c r="J14" s="251">
        <v>19</v>
      </c>
      <c r="K14" s="251"/>
      <c r="L14" s="251"/>
      <c r="M14" s="251"/>
      <c r="N14" s="254"/>
      <c r="O14" s="254"/>
      <c r="P14" s="254"/>
    </row>
    <row r="15" spans="1:16" ht="27" customHeight="1">
      <c r="A15" s="256" t="s">
        <v>1722</v>
      </c>
      <c r="B15" s="251">
        <v>8</v>
      </c>
      <c r="C15" s="251"/>
      <c r="D15" s="251"/>
      <c r="E15" s="251"/>
      <c r="F15" s="251"/>
      <c r="G15" s="251"/>
      <c r="H15" s="254"/>
      <c r="I15" s="256" t="s">
        <v>1723</v>
      </c>
      <c r="J15" s="251">
        <v>20</v>
      </c>
      <c r="K15" s="251"/>
      <c r="L15" s="251"/>
      <c r="M15" s="251" t="s">
        <v>1724</v>
      </c>
      <c r="N15" s="251"/>
      <c r="O15" s="251"/>
      <c r="P15" s="251" t="s">
        <v>1724</v>
      </c>
    </row>
    <row r="16" spans="1:16" ht="27" customHeight="1">
      <c r="A16" s="256" t="s">
        <v>1725</v>
      </c>
      <c r="B16" s="251">
        <v>9</v>
      </c>
      <c r="C16" s="251"/>
      <c r="D16" s="251"/>
      <c r="E16" s="251"/>
      <c r="F16" s="251"/>
      <c r="G16" s="251"/>
      <c r="H16" s="254"/>
      <c r="I16" s="256" t="s">
        <v>1726</v>
      </c>
      <c r="J16" s="251">
        <v>21</v>
      </c>
      <c r="K16" s="251"/>
      <c r="L16" s="251"/>
      <c r="M16" s="251"/>
      <c r="N16" s="251"/>
      <c r="O16" s="251"/>
      <c r="P16" s="251"/>
    </row>
    <row r="17" spans="1:16" ht="27" customHeight="1">
      <c r="A17" s="259"/>
      <c r="B17" s="251">
        <v>10</v>
      </c>
      <c r="C17" s="251"/>
      <c r="D17" s="251"/>
      <c r="E17" s="251"/>
      <c r="F17" s="251"/>
      <c r="G17" s="251"/>
      <c r="H17" s="254"/>
      <c r="I17" s="254" t="s">
        <v>1727</v>
      </c>
      <c r="J17" s="251">
        <v>22</v>
      </c>
      <c r="K17" s="254"/>
      <c r="L17" s="254"/>
      <c r="M17" s="254"/>
      <c r="N17" s="254"/>
      <c r="O17" s="254"/>
      <c r="P17" s="254"/>
    </row>
    <row r="18" spans="1:16" ht="27" customHeight="1">
      <c r="A18" s="259"/>
      <c r="B18" s="251">
        <v>11</v>
      </c>
      <c r="C18" s="254"/>
      <c r="D18" s="254"/>
      <c r="E18" s="254"/>
      <c r="F18" s="254"/>
      <c r="G18" s="254"/>
      <c r="H18" s="254"/>
      <c r="I18" s="254" t="s">
        <v>1728</v>
      </c>
      <c r="J18" s="251">
        <v>23</v>
      </c>
      <c r="K18" s="254"/>
      <c r="L18" s="254"/>
      <c r="M18" s="254"/>
      <c r="N18" s="251"/>
      <c r="O18" s="251"/>
      <c r="P18" s="251"/>
    </row>
    <row r="19" spans="1:16" ht="27" customHeight="1">
      <c r="A19" s="258" t="s">
        <v>1729</v>
      </c>
      <c r="B19" s="251">
        <v>12</v>
      </c>
      <c r="C19" s="251"/>
      <c r="D19" s="251"/>
      <c r="E19" s="251"/>
      <c r="F19" s="251"/>
      <c r="G19" s="251"/>
      <c r="H19" s="254"/>
      <c r="I19" s="258" t="s">
        <v>1730</v>
      </c>
      <c r="J19" s="251">
        <v>24</v>
      </c>
      <c r="K19" s="251"/>
      <c r="L19" s="251"/>
      <c r="M19" s="251"/>
      <c r="N19" s="251"/>
      <c r="O19" s="251"/>
      <c r="P19" s="254"/>
    </row>
    <row r="20" spans="1:16">
      <c r="A20" s="260"/>
      <c r="B20" s="261"/>
      <c r="C20" s="260"/>
      <c r="D20" s="260"/>
      <c r="E20" s="260"/>
      <c r="F20" s="247"/>
      <c r="G20" s="247"/>
      <c r="H20" s="247"/>
      <c r="I20" s="247"/>
      <c r="J20" s="261"/>
      <c r="K20" s="247"/>
      <c r="L20" s="247"/>
      <c r="M20" s="247"/>
      <c r="N20" s="247"/>
      <c r="O20" s="247"/>
      <c r="P20" s="247"/>
    </row>
  </sheetData>
  <mergeCells count="11">
    <mergeCell ref="N5:P5"/>
    <mergeCell ref="A1:P1"/>
    <mergeCell ref="A4:H4"/>
    <mergeCell ref="I4:P4"/>
    <mergeCell ref="A5:A6"/>
    <mergeCell ref="B5:B6"/>
    <mergeCell ref="C5:E5"/>
    <mergeCell ref="F5:H5"/>
    <mergeCell ref="I5:I6"/>
    <mergeCell ref="J5:J6"/>
    <mergeCell ref="K5:M5"/>
  </mergeCells>
  <phoneticPr fontId="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J27"/>
  <sheetViews>
    <sheetView workbookViewId="0">
      <selection activeCell="L21" sqref="L21"/>
    </sheetView>
  </sheetViews>
  <sheetFormatPr defaultRowHeight="13.5"/>
  <cols>
    <col min="1" max="1" width="10.125" style="170" customWidth="1"/>
    <col min="2" max="2" width="42" style="170" customWidth="1"/>
    <col min="3" max="3" width="4.75" style="262" bestFit="1" customWidth="1"/>
    <col min="4" max="10" width="10.625" style="170" customWidth="1"/>
    <col min="11" max="16384" width="9" style="170"/>
  </cols>
  <sheetData>
    <row r="1" spans="1:10" ht="36.75" customHeight="1">
      <c r="A1" s="377" t="s">
        <v>1792</v>
      </c>
      <c r="B1" s="377"/>
      <c r="C1" s="377"/>
      <c r="D1" s="377"/>
      <c r="E1" s="377"/>
      <c r="F1" s="377"/>
      <c r="G1" s="377"/>
      <c r="H1" s="377"/>
      <c r="I1" s="377"/>
      <c r="J1" s="377"/>
    </row>
    <row r="2" spans="1:10" ht="15.75" customHeight="1">
      <c r="J2" s="263" t="s">
        <v>1732</v>
      </c>
    </row>
    <row r="3" spans="1:10" ht="13.5" customHeight="1">
      <c r="A3" s="264" t="s">
        <v>1733</v>
      </c>
      <c r="J3" s="263" t="s">
        <v>1734</v>
      </c>
    </row>
    <row r="4" spans="1:10" s="264" customFormat="1" ht="17.45" customHeight="1">
      <c r="A4" s="381" t="s">
        <v>1735</v>
      </c>
      <c r="B4" s="381" t="s">
        <v>1736</v>
      </c>
      <c r="C4" s="383" t="s">
        <v>1737</v>
      </c>
      <c r="D4" s="383" t="s">
        <v>1738</v>
      </c>
      <c r="E4" s="383"/>
      <c r="F4" s="383"/>
      <c r="G4" s="383" t="s">
        <v>1706</v>
      </c>
      <c r="H4" s="383"/>
      <c r="I4" s="383"/>
      <c r="J4" s="384" t="s">
        <v>1739</v>
      </c>
    </row>
    <row r="5" spans="1:10" s="264" customFormat="1" ht="21.75" customHeight="1">
      <c r="A5" s="382"/>
      <c r="B5" s="382"/>
      <c r="C5" s="383"/>
      <c r="D5" s="251" t="s">
        <v>1740</v>
      </c>
      <c r="E5" s="251" t="s">
        <v>1741</v>
      </c>
      <c r="F5" s="251" t="s">
        <v>1742</v>
      </c>
      <c r="G5" s="251" t="s">
        <v>1740</v>
      </c>
      <c r="H5" s="251" t="s">
        <v>1741</v>
      </c>
      <c r="I5" s="251" t="s">
        <v>1742</v>
      </c>
      <c r="J5" s="385"/>
    </row>
    <row r="6" spans="1:10" s="264" customFormat="1" ht="21.75" customHeight="1">
      <c r="A6" s="265"/>
      <c r="B6" s="253" t="s">
        <v>1743</v>
      </c>
      <c r="C6" s="251"/>
      <c r="D6" s="251">
        <v>1</v>
      </c>
      <c r="E6" s="251">
        <v>2</v>
      </c>
      <c r="F6" s="251">
        <v>3</v>
      </c>
      <c r="G6" s="251">
        <v>4</v>
      </c>
      <c r="H6" s="251">
        <v>5</v>
      </c>
      <c r="I6" s="251">
        <v>6</v>
      </c>
      <c r="J6" s="251">
        <v>7</v>
      </c>
    </row>
    <row r="7" spans="1:10" s="264" customFormat="1" ht="17.45" customHeight="1">
      <c r="A7" s="256">
        <v>1030601</v>
      </c>
      <c r="B7" s="254" t="s">
        <v>1744</v>
      </c>
      <c r="C7" s="251">
        <v>1</v>
      </c>
      <c r="D7" s="254"/>
      <c r="E7" s="254"/>
      <c r="F7" s="254"/>
      <c r="G7" s="254"/>
      <c r="H7" s="254"/>
      <c r="I7" s="254"/>
      <c r="J7" s="254"/>
    </row>
    <row r="8" spans="1:10" s="264" customFormat="1" ht="17.45" customHeight="1">
      <c r="A8" s="256">
        <v>103060103</v>
      </c>
      <c r="B8" s="254" t="s">
        <v>1745</v>
      </c>
      <c r="C8" s="251">
        <v>2</v>
      </c>
      <c r="D8" s="254"/>
      <c r="E8" s="254"/>
      <c r="F8" s="254"/>
      <c r="G8" s="254"/>
      <c r="H8" s="254"/>
      <c r="I8" s="254"/>
      <c r="J8" s="254"/>
    </row>
    <row r="9" spans="1:10" s="264" customFormat="1" ht="17.45" customHeight="1">
      <c r="A9" s="256">
        <v>103060104</v>
      </c>
      <c r="B9" s="254" t="s">
        <v>1746</v>
      </c>
      <c r="C9" s="251">
        <v>3</v>
      </c>
      <c r="D9" s="254"/>
      <c r="E9" s="254"/>
      <c r="F9" s="254"/>
      <c r="G9" s="254"/>
      <c r="H9" s="254"/>
      <c r="I9" s="254"/>
      <c r="J9" s="254"/>
    </row>
    <row r="10" spans="1:10" s="264" customFormat="1" ht="17.45" customHeight="1">
      <c r="A10" s="256"/>
      <c r="B10" s="161" t="s">
        <v>1747</v>
      </c>
      <c r="C10" s="251">
        <v>4</v>
      </c>
      <c r="D10" s="254"/>
      <c r="E10" s="254"/>
      <c r="F10" s="254"/>
      <c r="G10" s="254"/>
      <c r="H10" s="254"/>
      <c r="I10" s="254"/>
      <c r="J10" s="254"/>
    </row>
    <row r="11" spans="1:10" s="264" customFormat="1" ht="17.45" customHeight="1">
      <c r="A11" s="256">
        <v>103060198</v>
      </c>
      <c r="B11" s="254" t="s">
        <v>1748</v>
      </c>
      <c r="C11" s="251">
        <v>5</v>
      </c>
      <c r="D11" s="254"/>
      <c r="E11" s="254"/>
      <c r="F11" s="254"/>
      <c r="G11" s="161"/>
      <c r="H11" s="161"/>
      <c r="I11" s="254"/>
      <c r="J11" s="254"/>
    </row>
    <row r="12" spans="1:10" s="264" customFormat="1" ht="17.45" customHeight="1">
      <c r="A12" s="256">
        <v>1030602</v>
      </c>
      <c r="B12" s="254" t="s">
        <v>1749</v>
      </c>
      <c r="C12" s="251">
        <v>6</v>
      </c>
      <c r="D12" s="254"/>
      <c r="E12" s="254"/>
      <c r="F12" s="254"/>
      <c r="G12" s="254"/>
      <c r="H12" s="254"/>
      <c r="I12" s="254"/>
      <c r="J12" s="254"/>
    </row>
    <row r="13" spans="1:10" s="264" customFormat="1" ht="17.45" customHeight="1">
      <c r="A13" s="256">
        <v>103060202</v>
      </c>
      <c r="B13" s="266" t="s">
        <v>1750</v>
      </c>
      <c r="C13" s="251">
        <v>7</v>
      </c>
      <c r="D13" s="254"/>
      <c r="E13" s="254"/>
      <c r="F13" s="254"/>
      <c r="G13" s="254"/>
      <c r="H13" s="254"/>
      <c r="I13" s="254"/>
      <c r="J13" s="254"/>
    </row>
    <row r="14" spans="1:10" s="264" customFormat="1" ht="17.45" customHeight="1">
      <c r="A14" s="256">
        <v>103060203</v>
      </c>
      <c r="B14" s="266" t="s">
        <v>1751</v>
      </c>
      <c r="C14" s="251">
        <v>8</v>
      </c>
      <c r="D14" s="254"/>
      <c r="E14" s="254"/>
      <c r="F14" s="254"/>
      <c r="G14" s="266"/>
      <c r="H14" s="266"/>
      <c r="I14" s="254"/>
      <c r="J14" s="254"/>
    </row>
    <row r="15" spans="1:10" s="264" customFormat="1" ht="17.45" customHeight="1">
      <c r="A15" s="256">
        <v>103060298</v>
      </c>
      <c r="B15" s="266" t="s">
        <v>1752</v>
      </c>
      <c r="C15" s="251">
        <v>9</v>
      </c>
      <c r="D15" s="254"/>
      <c r="E15" s="254"/>
      <c r="F15" s="254"/>
      <c r="G15" s="266"/>
      <c r="H15" s="266"/>
      <c r="I15" s="254"/>
      <c r="J15" s="254"/>
    </row>
    <row r="16" spans="1:10" s="264" customFormat="1" ht="17.45" customHeight="1">
      <c r="A16" s="256">
        <v>1030603</v>
      </c>
      <c r="B16" s="254" t="s">
        <v>1753</v>
      </c>
      <c r="C16" s="251">
        <v>10</v>
      </c>
      <c r="D16" s="254"/>
      <c r="E16" s="254"/>
      <c r="F16" s="254"/>
      <c r="G16" s="266"/>
      <c r="H16" s="266"/>
      <c r="I16" s="254"/>
      <c r="J16" s="254"/>
    </row>
    <row r="17" spans="1:10" s="264" customFormat="1" ht="17.45" customHeight="1">
      <c r="A17" s="256">
        <v>103060304</v>
      </c>
      <c r="B17" s="266" t="s">
        <v>1754</v>
      </c>
      <c r="C17" s="251">
        <v>11</v>
      </c>
      <c r="D17" s="254"/>
      <c r="E17" s="254"/>
      <c r="F17" s="254"/>
      <c r="G17" s="254"/>
      <c r="H17" s="254"/>
      <c r="I17" s="254"/>
      <c r="J17" s="254"/>
    </row>
    <row r="18" spans="1:10" s="264" customFormat="1" ht="17.45" customHeight="1">
      <c r="A18" s="256">
        <v>103060305</v>
      </c>
      <c r="B18" s="266" t="s">
        <v>1755</v>
      </c>
      <c r="C18" s="251">
        <v>12</v>
      </c>
      <c r="D18" s="254"/>
      <c r="E18" s="254"/>
      <c r="F18" s="254"/>
      <c r="G18" s="254"/>
      <c r="H18" s="254"/>
      <c r="I18" s="254"/>
      <c r="J18" s="254"/>
    </row>
    <row r="19" spans="1:10" s="264" customFormat="1" ht="17.45" customHeight="1">
      <c r="A19" s="256">
        <v>103060398</v>
      </c>
      <c r="B19" s="266" t="s">
        <v>1756</v>
      </c>
      <c r="C19" s="251">
        <v>13</v>
      </c>
      <c r="D19" s="254"/>
      <c r="E19" s="254"/>
      <c r="F19" s="266"/>
      <c r="G19" s="266"/>
      <c r="H19" s="266"/>
      <c r="I19" s="254"/>
      <c r="J19" s="254"/>
    </row>
    <row r="20" spans="1:10" s="264" customFormat="1" ht="17.45" customHeight="1">
      <c r="A20" s="256">
        <v>1030604</v>
      </c>
      <c r="B20" s="254" t="s">
        <v>1757</v>
      </c>
      <c r="C20" s="251">
        <v>14</v>
      </c>
      <c r="D20" s="254"/>
      <c r="E20" s="254"/>
      <c r="F20" s="266"/>
      <c r="G20" s="266"/>
      <c r="H20" s="266"/>
      <c r="I20" s="254"/>
      <c r="J20" s="254"/>
    </row>
    <row r="21" spans="1:10" s="264" customFormat="1" ht="17.45" customHeight="1">
      <c r="A21" s="256">
        <v>103060401</v>
      </c>
      <c r="B21" s="266" t="s">
        <v>1758</v>
      </c>
      <c r="C21" s="251">
        <v>15</v>
      </c>
      <c r="D21" s="254"/>
      <c r="E21" s="254"/>
      <c r="F21" s="254"/>
      <c r="G21" s="254"/>
      <c r="H21" s="254"/>
      <c r="I21" s="254"/>
      <c r="J21" s="254"/>
    </row>
    <row r="22" spans="1:10" s="264" customFormat="1" ht="17.45" customHeight="1">
      <c r="A22" s="256">
        <v>103060402</v>
      </c>
      <c r="B22" s="266" t="s">
        <v>1759</v>
      </c>
      <c r="C22" s="251">
        <v>16</v>
      </c>
      <c r="D22" s="254"/>
      <c r="E22" s="254"/>
      <c r="F22" s="266"/>
      <c r="G22" s="266"/>
      <c r="H22" s="266"/>
      <c r="I22" s="254"/>
      <c r="J22" s="254"/>
    </row>
    <row r="23" spans="1:10" s="264" customFormat="1" ht="17.45" customHeight="1">
      <c r="A23" s="256">
        <v>103060498</v>
      </c>
      <c r="B23" s="266" t="s">
        <v>1760</v>
      </c>
      <c r="C23" s="251">
        <v>17</v>
      </c>
      <c r="D23" s="254"/>
      <c r="E23" s="254"/>
      <c r="F23" s="266"/>
      <c r="G23" s="266"/>
      <c r="H23" s="266"/>
      <c r="I23" s="254"/>
      <c r="J23" s="254"/>
    </row>
    <row r="24" spans="1:10" s="264" customFormat="1" ht="17.45" customHeight="1">
      <c r="A24" s="256">
        <v>1030698</v>
      </c>
      <c r="B24" s="254" t="s">
        <v>1761</v>
      </c>
      <c r="C24" s="251">
        <v>18</v>
      </c>
      <c r="D24" s="254"/>
      <c r="E24" s="254"/>
      <c r="F24" s="266"/>
      <c r="G24" s="266"/>
      <c r="H24" s="266"/>
      <c r="I24" s="254"/>
      <c r="J24" s="254"/>
    </row>
    <row r="25" spans="1:10" s="264" customFormat="1" ht="17.45" customHeight="1">
      <c r="A25" s="256"/>
      <c r="B25" s="258" t="s">
        <v>1762</v>
      </c>
      <c r="C25" s="251">
        <v>19</v>
      </c>
      <c r="D25" s="267"/>
      <c r="E25" s="267"/>
      <c r="F25" s="267"/>
      <c r="G25" s="268"/>
      <c r="H25" s="268"/>
      <c r="I25" s="267"/>
      <c r="J25" s="254"/>
    </row>
    <row r="26" spans="1:10" s="264" customFormat="1" ht="17.45" customHeight="1">
      <c r="A26" s="256"/>
      <c r="B26" s="258" t="s">
        <v>1763</v>
      </c>
      <c r="C26" s="251">
        <v>20</v>
      </c>
      <c r="D26" s="254"/>
      <c r="E26" s="251"/>
      <c r="F26" s="266"/>
      <c r="G26" s="266"/>
      <c r="H26" s="251"/>
      <c r="I26" s="254"/>
      <c r="J26" s="254"/>
    </row>
    <row r="27" spans="1:10" ht="20.100000000000001" customHeight="1">
      <c r="A27" s="269"/>
    </row>
  </sheetData>
  <mergeCells count="7">
    <mergeCell ref="A1:J1"/>
    <mergeCell ref="A4:A5"/>
    <mergeCell ref="B4:B5"/>
    <mergeCell ref="C4:C5"/>
    <mergeCell ref="D4:F4"/>
    <mergeCell ref="G4:I4"/>
    <mergeCell ref="J4:J5"/>
  </mergeCells>
  <phoneticPr fontId="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V32"/>
  <sheetViews>
    <sheetView workbookViewId="0">
      <selection activeCell="Z24" sqref="Z24"/>
    </sheetView>
  </sheetViews>
  <sheetFormatPr defaultRowHeight="13.5"/>
  <cols>
    <col min="1" max="1" width="10.75" style="170" customWidth="1"/>
    <col min="2" max="2" width="43.75" style="170" bestFit="1" customWidth="1"/>
    <col min="3" max="3" width="5.25" style="270" customWidth="1"/>
    <col min="4" max="4" width="5.25" style="170" bestFit="1" customWidth="1"/>
    <col min="5" max="12" width="6.625" style="170" customWidth="1"/>
    <col min="13" max="13" width="5.25" style="170" bestFit="1" customWidth="1"/>
    <col min="14" max="21" width="6.625" style="170" customWidth="1"/>
    <col min="22" max="22" width="7.125" style="170" customWidth="1"/>
    <col min="23" max="16384" width="9" style="170"/>
  </cols>
  <sheetData>
    <row r="1" spans="1:22" ht="20.100000000000001" customHeight="1">
      <c r="A1" s="394" t="s">
        <v>1793</v>
      </c>
      <c r="B1" s="394"/>
      <c r="C1" s="394"/>
      <c r="D1" s="394"/>
      <c r="E1" s="394"/>
      <c r="F1" s="394"/>
      <c r="G1" s="394"/>
      <c r="H1" s="394"/>
      <c r="I1" s="394"/>
      <c r="J1" s="394"/>
      <c r="K1" s="394"/>
      <c r="L1" s="394"/>
      <c r="M1" s="394"/>
      <c r="N1" s="394"/>
      <c r="O1" s="394"/>
      <c r="P1" s="394"/>
      <c r="Q1" s="394"/>
      <c r="R1" s="394"/>
      <c r="S1" s="394"/>
      <c r="T1" s="394"/>
      <c r="U1" s="394"/>
      <c r="V1" s="394"/>
    </row>
    <row r="2" spans="1:22" ht="20.100000000000001" customHeight="1">
      <c r="V2" s="263" t="s">
        <v>1764</v>
      </c>
    </row>
    <row r="3" spans="1:22" ht="20.100000000000001" customHeight="1">
      <c r="A3" s="395" t="s">
        <v>1733</v>
      </c>
      <c r="B3" s="395"/>
      <c r="C3" s="250"/>
      <c r="D3" s="247"/>
      <c r="E3" s="247"/>
      <c r="F3" s="247"/>
      <c r="G3" s="247"/>
      <c r="H3" s="247"/>
      <c r="I3" s="247"/>
      <c r="J3" s="247"/>
      <c r="K3" s="247"/>
      <c r="L3" s="247"/>
      <c r="M3" s="247"/>
      <c r="N3" s="247"/>
      <c r="O3" s="247"/>
      <c r="P3" s="247"/>
      <c r="Q3" s="247"/>
      <c r="R3" s="247"/>
      <c r="S3" s="247"/>
      <c r="T3" s="247"/>
      <c r="U3" s="247"/>
      <c r="V3" s="271" t="s">
        <v>1734</v>
      </c>
    </row>
    <row r="4" spans="1:22" s="272" customFormat="1" ht="20.100000000000001" customHeight="1">
      <c r="A4" s="391" t="s">
        <v>1735</v>
      </c>
      <c r="B4" s="386" t="s">
        <v>1736</v>
      </c>
      <c r="C4" s="386" t="s">
        <v>1737</v>
      </c>
      <c r="D4" s="388" t="s">
        <v>1738</v>
      </c>
      <c r="E4" s="388"/>
      <c r="F4" s="388"/>
      <c r="G4" s="388"/>
      <c r="H4" s="388"/>
      <c r="I4" s="388"/>
      <c r="J4" s="388"/>
      <c r="K4" s="388"/>
      <c r="L4" s="388"/>
      <c r="M4" s="388" t="s">
        <v>1706</v>
      </c>
      <c r="N4" s="388"/>
      <c r="O4" s="388"/>
      <c r="P4" s="388"/>
      <c r="Q4" s="388"/>
      <c r="R4" s="388"/>
      <c r="S4" s="388"/>
      <c r="T4" s="388"/>
      <c r="U4" s="388"/>
      <c r="V4" s="391" t="s">
        <v>1739</v>
      </c>
    </row>
    <row r="5" spans="1:22" s="272" customFormat="1" ht="20.100000000000001" customHeight="1">
      <c r="A5" s="392"/>
      <c r="B5" s="390"/>
      <c r="C5" s="390"/>
      <c r="D5" s="386" t="s">
        <v>1765</v>
      </c>
      <c r="E5" s="388" t="s">
        <v>1740</v>
      </c>
      <c r="F5" s="388"/>
      <c r="G5" s="389" t="s">
        <v>1766</v>
      </c>
      <c r="H5" s="389"/>
      <c r="I5" s="389" t="s">
        <v>1767</v>
      </c>
      <c r="J5" s="389"/>
      <c r="K5" s="388" t="s">
        <v>1768</v>
      </c>
      <c r="L5" s="388"/>
      <c r="M5" s="386" t="s">
        <v>1765</v>
      </c>
      <c r="N5" s="388" t="s">
        <v>1740</v>
      </c>
      <c r="O5" s="388"/>
      <c r="P5" s="389" t="s">
        <v>1766</v>
      </c>
      <c r="Q5" s="389"/>
      <c r="R5" s="389" t="s">
        <v>1767</v>
      </c>
      <c r="S5" s="389"/>
      <c r="T5" s="388" t="s">
        <v>1768</v>
      </c>
      <c r="U5" s="388"/>
      <c r="V5" s="392"/>
    </row>
    <row r="6" spans="1:22" s="272" customFormat="1" ht="38.25" customHeight="1">
      <c r="A6" s="393"/>
      <c r="B6" s="387"/>
      <c r="C6" s="387"/>
      <c r="D6" s="387"/>
      <c r="E6" s="183" t="s">
        <v>1741</v>
      </c>
      <c r="F6" s="183" t="s">
        <v>1742</v>
      </c>
      <c r="G6" s="183" t="s">
        <v>1741</v>
      </c>
      <c r="H6" s="183" t="s">
        <v>1742</v>
      </c>
      <c r="I6" s="183" t="s">
        <v>1741</v>
      </c>
      <c r="J6" s="183" t="s">
        <v>1742</v>
      </c>
      <c r="K6" s="183" t="s">
        <v>1741</v>
      </c>
      <c r="L6" s="183" t="s">
        <v>1742</v>
      </c>
      <c r="M6" s="387"/>
      <c r="N6" s="183" t="s">
        <v>1741</v>
      </c>
      <c r="O6" s="183" t="s">
        <v>1742</v>
      </c>
      <c r="P6" s="183" t="s">
        <v>1741</v>
      </c>
      <c r="Q6" s="183" t="s">
        <v>1742</v>
      </c>
      <c r="R6" s="183" t="s">
        <v>1741</v>
      </c>
      <c r="S6" s="183" t="s">
        <v>1742</v>
      </c>
      <c r="T6" s="183" t="s">
        <v>1741</v>
      </c>
      <c r="U6" s="183" t="s">
        <v>1742</v>
      </c>
      <c r="V6" s="393"/>
    </row>
    <row r="7" spans="1:22" s="272" customFormat="1" ht="18" customHeight="1">
      <c r="A7" s="273"/>
      <c r="B7" s="274" t="s">
        <v>1743</v>
      </c>
      <c r="C7" s="274"/>
      <c r="D7" s="274">
        <v>1</v>
      </c>
      <c r="E7" s="183">
        <v>2</v>
      </c>
      <c r="F7" s="274">
        <v>3</v>
      </c>
      <c r="G7" s="183">
        <v>4</v>
      </c>
      <c r="H7" s="274">
        <v>5</v>
      </c>
      <c r="I7" s="183">
        <v>6</v>
      </c>
      <c r="J7" s="274">
        <v>7</v>
      </c>
      <c r="K7" s="183">
        <v>8</v>
      </c>
      <c r="L7" s="274">
        <v>9</v>
      </c>
      <c r="M7" s="183">
        <v>10</v>
      </c>
      <c r="N7" s="274">
        <v>11</v>
      </c>
      <c r="O7" s="183">
        <v>12</v>
      </c>
      <c r="P7" s="274">
        <v>13</v>
      </c>
      <c r="Q7" s="183">
        <v>14</v>
      </c>
      <c r="R7" s="274">
        <v>15</v>
      </c>
      <c r="S7" s="183">
        <v>16</v>
      </c>
      <c r="T7" s="274">
        <v>17</v>
      </c>
      <c r="U7" s="183">
        <v>18</v>
      </c>
      <c r="V7" s="274">
        <v>19</v>
      </c>
    </row>
    <row r="8" spans="1:22" s="272" customFormat="1" ht="18" customHeight="1">
      <c r="A8" s="215">
        <v>223</v>
      </c>
      <c r="B8" s="228" t="s">
        <v>1769</v>
      </c>
      <c r="C8" s="275">
        <v>1</v>
      </c>
      <c r="D8" s="228"/>
      <c r="E8" s="228"/>
      <c r="F8" s="276"/>
      <c r="G8" s="276"/>
      <c r="H8" s="276"/>
      <c r="I8" s="276"/>
      <c r="J8" s="276"/>
      <c r="K8" s="276"/>
      <c r="L8" s="276"/>
      <c r="M8" s="276"/>
      <c r="N8" s="276"/>
      <c r="O8" s="276"/>
      <c r="P8" s="276"/>
      <c r="Q8" s="276"/>
      <c r="R8" s="276"/>
      <c r="S8" s="276"/>
      <c r="T8" s="276"/>
      <c r="U8" s="276"/>
      <c r="V8" s="228"/>
    </row>
    <row r="9" spans="1:22" s="272" customFormat="1" ht="18" customHeight="1">
      <c r="A9" s="215">
        <v>22301</v>
      </c>
      <c r="B9" s="228" t="s">
        <v>1770</v>
      </c>
      <c r="C9" s="275">
        <v>2</v>
      </c>
      <c r="D9" s="228"/>
      <c r="E9" s="228"/>
      <c r="F9" s="276"/>
      <c r="G9" s="276"/>
      <c r="H9" s="276"/>
      <c r="I9" s="276"/>
      <c r="J9" s="276"/>
      <c r="K9" s="276"/>
      <c r="L9" s="276"/>
      <c r="M9" s="276"/>
      <c r="N9" s="276"/>
      <c r="O9" s="276"/>
      <c r="P9" s="276"/>
      <c r="Q9" s="276"/>
      <c r="R9" s="276"/>
      <c r="S9" s="276"/>
      <c r="T9" s="276"/>
      <c r="U9" s="276"/>
      <c r="V9" s="228"/>
    </row>
    <row r="10" spans="1:22" s="272" customFormat="1" ht="18" customHeight="1">
      <c r="A10" s="215">
        <v>2230101</v>
      </c>
      <c r="B10" s="228" t="s">
        <v>1771</v>
      </c>
      <c r="C10" s="275">
        <v>3</v>
      </c>
      <c r="D10" s="228"/>
      <c r="E10" s="228"/>
      <c r="F10" s="276"/>
      <c r="G10" s="276"/>
      <c r="H10" s="276"/>
      <c r="I10" s="276"/>
      <c r="J10" s="276"/>
      <c r="K10" s="276"/>
      <c r="L10" s="276"/>
      <c r="M10" s="276"/>
      <c r="N10" s="276"/>
      <c r="O10" s="276"/>
      <c r="P10" s="276"/>
      <c r="Q10" s="276"/>
      <c r="R10" s="276"/>
      <c r="S10" s="276"/>
      <c r="T10" s="276"/>
      <c r="U10" s="276"/>
      <c r="V10" s="228"/>
    </row>
    <row r="11" spans="1:22" s="272" customFormat="1" ht="18" customHeight="1">
      <c r="A11" s="215">
        <v>2230102</v>
      </c>
      <c r="B11" s="228" t="s">
        <v>1772</v>
      </c>
      <c r="C11" s="275">
        <v>4</v>
      </c>
      <c r="D11" s="228"/>
      <c r="E11" s="228"/>
      <c r="F11" s="276"/>
      <c r="G11" s="276"/>
      <c r="H11" s="276"/>
      <c r="I11" s="276"/>
      <c r="J11" s="276"/>
      <c r="K11" s="276"/>
      <c r="L11" s="276"/>
      <c r="M11" s="276"/>
      <c r="N11" s="276"/>
      <c r="O11" s="276"/>
      <c r="P11" s="276"/>
      <c r="Q11" s="276"/>
      <c r="R11" s="276"/>
      <c r="S11" s="276"/>
      <c r="T11" s="276"/>
      <c r="U11" s="276"/>
      <c r="V11" s="228"/>
    </row>
    <row r="12" spans="1:22" s="272" customFormat="1" ht="18" customHeight="1">
      <c r="A12" s="215">
        <v>2230103</v>
      </c>
      <c r="B12" s="228" t="s">
        <v>1773</v>
      </c>
      <c r="C12" s="275">
        <v>5</v>
      </c>
      <c r="D12" s="228"/>
      <c r="E12" s="228"/>
      <c r="F12" s="276"/>
      <c r="G12" s="276"/>
      <c r="H12" s="276"/>
      <c r="I12" s="276"/>
      <c r="J12" s="276"/>
      <c r="K12" s="276"/>
      <c r="L12" s="276"/>
      <c r="M12" s="276"/>
      <c r="N12" s="276"/>
      <c r="O12" s="276"/>
      <c r="P12" s="276"/>
      <c r="Q12" s="276"/>
      <c r="R12" s="276"/>
      <c r="S12" s="276"/>
      <c r="T12" s="276"/>
      <c r="U12" s="276"/>
      <c r="V12" s="228"/>
    </row>
    <row r="13" spans="1:22" s="272" customFormat="1" ht="18" customHeight="1">
      <c r="A13" s="215"/>
      <c r="B13" s="275" t="s">
        <v>1747</v>
      </c>
      <c r="C13" s="275">
        <v>6</v>
      </c>
      <c r="D13" s="228"/>
      <c r="E13" s="228"/>
      <c r="F13" s="276"/>
      <c r="G13" s="276"/>
      <c r="H13" s="276"/>
      <c r="I13" s="276"/>
      <c r="J13" s="276"/>
      <c r="K13" s="276"/>
      <c r="L13" s="276"/>
      <c r="M13" s="276"/>
      <c r="N13" s="276"/>
      <c r="O13" s="276"/>
      <c r="P13" s="276"/>
      <c r="Q13" s="276"/>
      <c r="R13" s="276"/>
      <c r="S13" s="276"/>
      <c r="T13" s="276"/>
      <c r="U13" s="276"/>
      <c r="V13" s="228"/>
    </row>
    <row r="14" spans="1:22" s="272" customFormat="1" ht="18" customHeight="1">
      <c r="A14" s="215">
        <v>2230199</v>
      </c>
      <c r="B14" s="228" t="s">
        <v>1774</v>
      </c>
      <c r="C14" s="275">
        <v>7</v>
      </c>
      <c r="D14" s="228"/>
      <c r="E14" s="228"/>
      <c r="F14" s="276"/>
      <c r="G14" s="276"/>
      <c r="H14" s="276"/>
      <c r="I14" s="276"/>
      <c r="J14" s="276"/>
      <c r="K14" s="276"/>
      <c r="L14" s="276"/>
      <c r="M14" s="276"/>
      <c r="N14" s="276"/>
      <c r="O14" s="276"/>
      <c r="P14" s="276"/>
      <c r="Q14" s="276"/>
      <c r="R14" s="276"/>
      <c r="S14" s="276"/>
      <c r="T14" s="276"/>
      <c r="U14" s="276"/>
      <c r="V14" s="228"/>
    </row>
    <row r="15" spans="1:22" s="272" customFormat="1" ht="18" customHeight="1">
      <c r="A15" s="215">
        <v>22302</v>
      </c>
      <c r="B15" s="228" t="s">
        <v>1775</v>
      </c>
      <c r="C15" s="275">
        <v>8</v>
      </c>
      <c r="D15" s="228"/>
      <c r="E15" s="276"/>
      <c r="F15" s="276"/>
      <c r="G15" s="276"/>
      <c r="H15" s="276"/>
      <c r="I15" s="276"/>
      <c r="J15" s="276"/>
      <c r="K15" s="276"/>
      <c r="L15" s="276"/>
      <c r="M15" s="276"/>
      <c r="N15" s="276"/>
      <c r="O15" s="276"/>
      <c r="P15" s="276"/>
      <c r="Q15" s="276"/>
      <c r="R15" s="276"/>
      <c r="S15" s="276"/>
      <c r="T15" s="276"/>
      <c r="U15" s="228"/>
      <c r="V15" s="277"/>
    </row>
    <row r="16" spans="1:22" s="272" customFormat="1" ht="18" customHeight="1">
      <c r="A16" s="215">
        <v>2230201</v>
      </c>
      <c r="B16" s="215" t="s">
        <v>1776</v>
      </c>
      <c r="C16" s="275">
        <v>9</v>
      </c>
      <c r="D16" s="275"/>
      <c r="E16" s="228"/>
      <c r="F16" s="228"/>
      <c r="G16" s="228"/>
      <c r="H16" s="228"/>
      <c r="I16" s="228"/>
      <c r="J16" s="228"/>
      <c r="K16" s="228"/>
      <c r="L16" s="228"/>
      <c r="M16" s="228"/>
      <c r="N16" s="228"/>
      <c r="O16" s="228"/>
      <c r="P16" s="228"/>
      <c r="Q16" s="228"/>
      <c r="R16" s="228"/>
      <c r="S16" s="228"/>
      <c r="T16" s="228"/>
      <c r="U16" s="228"/>
      <c r="V16" s="277"/>
    </row>
    <row r="17" spans="1:22" s="272" customFormat="1" ht="18" customHeight="1">
      <c r="A17" s="215">
        <v>2230202</v>
      </c>
      <c r="B17" s="228" t="s">
        <v>1777</v>
      </c>
      <c r="C17" s="275">
        <v>10</v>
      </c>
      <c r="D17" s="228"/>
      <c r="E17" s="228"/>
      <c r="F17" s="228"/>
      <c r="G17" s="228"/>
      <c r="H17" s="228"/>
      <c r="I17" s="228"/>
      <c r="J17" s="228"/>
      <c r="K17" s="228"/>
      <c r="L17" s="228"/>
      <c r="M17" s="228"/>
      <c r="N17" s="228"/>
      <c r="O17" s="228"/>
      <c r="P17" s="228"/>
      <c r="Q17" s="228"/>
      <c r="R17" s="228"/>
      <c r="S17" s="228"/>
      <c r="T17" s="228"/>
      <c r="U17" s="228"/>
      <c r="V17" s="277"/>
    </row>
    <row r="18" spans="1:22" s="272" customFormat="1" ht="18" customHeight="1">
      <c r="A18" s="215">
        <v>2230203</v>
      </c>
      <c r="B18" s="215" t="s">
        <v>1778</v>
      </c>
      <c r="C18" s="275">
        <v>11</v>
      </c>
      <c r="D18" s="275"/>
      <c r="E18" s="228"/>
      <c r="F18" s="228"/>
      <c r="G18" s="228"/>
      <c r="H18" s="228"/>
      <c r="I18" s="228"/>
      <c r="J18" s="228"/>
      <c r="K18" s="228"/>
      <c r="L18" s="228"/>
      <c r="M18" s="228"/>
      <c r="N18" s="228"/>
      <c r="O18" s="228"/>
      <c r="P18" s="228"/>
      <c r="Q18" s="228"/>
      <c r="R18" s="228"/>
      <c r="S18" s="228"/>
      <c r="T18" s="228"/>
      <c r="U18" s="228"/>
      <c r="V18" s="277"/>
    </row>
    <row r="19" spans="1:22" s="272" customFormat="1" ht="18" customHeight="1">
      <c r="A19" s="215"/>
      <c r="B19" s="275" t="s">
        <v>1747</v>
      </c>
      <c r="C19" s="275">
        <v>12</v>
      </c>
      <c r="D19" s="275"/>
      <c r="E19" s="228"/>
      <c r="F19" s="228"/>
      <c r="G19" s="228"/>
      <c r="H19" s="228"/>
      <c r="I19" s="228"/>
      <c r="J19" s="228"/>
      <c r="K19" s="228"/>
      <c r="L19" s="228"/>
      <c r="M19" s="228"/>
      <c r="N19" s="228"/>
      <c r="O19" s="228"/>
      <c r="P19" s="228"/>
      <c r="Q19" s="228"/>
      <c r="R19" s="228"/>
      <c r="S19" s="228"/>
      <c r="T19" s="228"/>
      <c r="U19" s="228"/>
      <c r="V19" s="277"/>
    </row>
    <row r="20" spans="1:22" s="272" customFormat="1" ht="18" customHeight="1">
      <c r="A20" s="215">
        <v>2230299</v>
      </c>
      <c r="B20" s="228" t="s">
        <v>1779</v>
      </c>
      <c r="C20" s="275">
        <v>13</v>
      </c>
      <c r="D20" s="228"/>
      <c r="E20" s="228"/>
      <c r="F20" s="228"/>
      <c r="G20" s="228"/>
      <c r="H20" s="228"/>
      <c r="I20" s="228"/>
      <c r="J20" s="228"/>
      <c r="K20" s="228"/>
      <c r="L20" s="228"/>
      <c r="M20" s="228"/>
      <c r="N20" s="228"/>
      <c r="O20" s="228"/>
      <c r="P20" s="228"/>
      <c r="Q20" s="228"/>
      <c r="R20" s="228"/>
      <c r="S20" s="228"/>
      <c r="T20" s="228"/>
      <c r="U20" s="228"/>
      <c r="V20" s="277"/>
    </row>
    <row r="21" spans="1:22" s="272" customFormat="1" ht="18" customHeight="1">
      <c r="A21" s="215">
        <v>22303</v>
      </c>
      <c r="B21" s="215" t="s">
        <v>1780</v>
      </c>
      <c r="C21" s="275">
        <v>14</v>
      </c>
      <c r="D21" s="275"/>
      <c r="E21" s="228"/>
      <c r="F21" s="228"/>
      <c r="G21" s="228"/>
      <c r="H21" s="228"/>
      <c r="I21" s="228"/>
      <c r="J21" s="228"/>
      <c r="K21" s="228"/>
      <c r="L21" s="228"/>
      <c r="M21" s="228"/>
      <c r="N21" s="228"/>
      <c r="O21" s="228"/>
      <c r="P21" s="228"/>
      <c r="Q21" s="228"/>
      <c r="R21" s="228"/>
      <c r="S21" s="228"/>
      <c r="T21" s="228"/>
      <c r="U21" s="228"/>
      <c r="V21" s="277"/>
    </row>
    <row r="22" spans="1:22" s="272" customFormat="1" ht="18" customHeight="1">
      <c r="A22" s="215">
        <v>2230301</v>
      </c>
      <c r="B22" s="215" t="s">
        <v>1781</v>
      </c>
      <c r="C22" s="275">
        <v>15</v>
      </c>
      <c r="D22" s="228"/>
      <c r="E22" s="228"/>
      <c r="F22" s="228"/>
      <c r="G22" s="228"/>
      <c r="H22" s="228"/>
      <c r="I22" s="228"/>
      <c r="J22" s="228"/>
      <c r="K22" s="228"/>
      <c r="L22" s="228"/>
      <c r="M22" s="228"/>
      <c r="N22" s="228"/>
      <c r="O22" s="228"/>
      <c r="P22" s="228"/>
      <c r="Q22" s="228"/>
      <c r="R22" s="228"/>
      <c r="S22" s="228"/>
      <c r="T22" s="228"/>
      <c r="U22" s="228"/>
      <c r="V22" s="277"/>
    </row>
    <row r="23" spans="1:22" s="272" customFormat="1" ht="18" customHeight="1">
      <c r="A23" s="215">
        <v>22304</v>
      </c>
      <c r="B23" s="215" t="s">
        <v>1782</v>
      </c>
      <c r="C23" s="275">
        <v>16</v>
      </c>
      <c r="D23" s="275"/>
      <c r="E23" s="228"/>
      <c r="F23" s="228"/>
      <c r="G23" s="228"/>
      <c r="H23" s="228"/>
      <c r="I23" s="228"/>
      <c r="J23" s="228"/>
      <c r="K23" s="228"/>
      <c r="L23" s="228"/>
      <c r="M23" s="228"/>
      <c r="N23" s="228"/>
      <c r="O23" s="228"/>
      <c r="P23" s="228"/>
      <c r="Q23" s="228"/>
      <c r="R23" s="228"/>
      <c r="S23" s="228"/>
      <c r="T23" s="228"/>
      <c r="U23" s="228"/>
      <c r="V23" s="277"/>
    </row>
    <row r="24" spans="1:22" s="272" customFormat="1" ht="18" customHeight="1">
      <c r="A24" s="215">
        <v>2230401</v>
      </c>
      <c r="B24" s="215" t="s">
        <v>1783</v>
      </c>
      <c r="C24" s="275">
        <v>17</v>
      </c>
      <c r="D24" s="228"/>
      <c r="E24" s="228"/>
      <c r="F24" s="228"/>
      <c r="G24" s="228"/>
      <c r="H24" s="228"/>
      <c r="I24" s="228"/>
      <c r="J24" s="228"/>
      <c r="K24" s="228"/>
      <c r="L24" s="228"/>
      <c r="M24" s="228"/>
      <c r="N24" s="228"/>
      <c r="O24" s="228"/>
      <c r="P24" s="228"/>
      <c r="Q24" s="228"/>
      <c r="R24" s="228"/>
      <c r="S24" s="228"/>
      <c r="T24" s="228"/>
      <c r="U24" s="228"/>
      <c r="V24" s="277"/>
    </row>
    <row r="25" spans="1:22" s="272" customFormat="1" ht="18" customHeight="1">
      <c r="A25" s="215">
        <v>2230402</v>
      </c>
      <c r="B25" s="215" t="s">
        <v>1784</v>
      </c>
      <c r="C25" s="275">
        <v>18</v>
      </c>
      <c r="D25" s="275"/>
      <c r="E25" s="228"/>
      <c r="F25" s="228"/>
      <c r="G25" s="228"/>
      <c r="H25" s="228"/>
      <c r="I25" s="228"/>
      <c r="J25" s="228"/>
      <c r="K25" s="228"/>
      <c r="L25" s="228"/>
      <c r="M25" s="228"/>
      <c r="N25" s="228"/>
      <c r="O25" s="228"/>
      <c r="P25" s="228"/>
      <c r="Q25" s="228"/>
      <c r="R25" s="228"/>
      <c r="S25" s="228"/>
      <c r="T25" s="228"/>
      <c r="U25" s="228"/>
      <c r="V25" s="277"/>
    </row>
    <row r="26" spans="1:22" s="272" customFormat="1" ht="18" customHeight="1">
      <c r="A26" s="215">
        <v>2230499</v>
      </c>
      <c r="B26" s="215" t="s">
        <v>1785</v>
      </c>
      <c r="C26" s="275">
        <v>19</v>
      </c>
      <c r="D26" s="228"/>
      <c r="E26" s="228"/>
      <c r="F26" s="228"/>
      <c r="G26" s="228"/>
      <c r="H26" s="228"/>
      <c r="I26" s="228"/>
      <c r="J26" s="228"/>
      <c r="K26" s="228"/>
      <c r="L26" s="228"/>
      <c r="M26" s="228"/>
      <c r="N26" s="228"/>
      <c r="O26" s="228"/>
      <c r="P26" s="228"/>
      <c r="Q26" s="228"/>
      <c r="R26" s="228"/>
      <c r="S26" s="228"/>
      <c r="T26" s="228"/>
      <c r="U26" s="228"/>
      <c r="V26" s="277"/>
    </row>
    <row r="27" spans="1:22" s="272" customFormat="1" ht="18" customHeight="1">
      <c r="A27" s="215">
        <v>22399</v>
      </c>
      <c r="B27" s="215" t="s">
        <v>1786</v>
      </c>
      <c r="C27" s="275">
        <v>20</v>
      </c>
      <c r="D27" s="275"/>
      <c r="E27" s="228"/>
      <c r="F27" s="228"/>
      <c r="G27" s="228"/>
      <c r="H27" s="228"/>
      <c r="I27" s="228"/>
      <c r="J27" s="228"/>
      <c r="K27" s="228"/>
      <c r="L27" s="228"/>
      <c r="M27" s="228"/>
      <c r="N27" s="228"/>
      <c r="O27" s="228"/>
      <c r="P27" s="228"/>
      <c r="Q27" s="228"/>
      <c r="R27" s="228"/>
      <c r="S27" s="228"/>
      <c r="T27" s="228"/>
      <c r="U27" s="228"/>
      <c r="V27" s="277"/>
    </row>
    <row r="28" spans="1:22" s="272" customFormat="1" ht="18" customHeight="1">
      <c r="A28" s="215">
        <v>2239901</v>
      </c>
      <c r="B28" s="215" t="s">
        <v>1787</v>
      </c>
      <c r="C28" s="275">
        <v>21</v>
      </c>
      <c r="D28" s="228"/>
      <c r="E28" s="228"/>
      <c r="F28" s="228"/>
      <c r="G28" s="228"/>
      <c r="H28" s="228"/>
      <c r="I28" s="228"/>
      <c r="J28" s="228"/>
      <c r="K28" s="228"/>
      <c r="L28" s="228"/>
      <c r="M28" s="228"/>
      <c r="N28" s="228"/>
      <c r="O28" s="228"/>
      <c r="P28" s="228"/>
      <c r="Q28" s="228"/>
      <c r="R28" s="228"/>
      <c r="S28" s="228"/>
      <c r="T28" s="228"/>
      <c r="U28" s="228"/>
      <c r="V28" s="277"/>
    </row>
    <row r="29" spans="1:22" s="272" customFormat="1" ht="18" customHeight="1">
      <c r="A29" s="215"/>
      <c r="B29" s="171" t="s">
        <v>1788</v>
      </c>
      <c r="C29" s="275">
        <v>22</v>
      </c>
      <c r="D29" s="171"/>
      <c r="E29" s="171"/>
      <c r="F29" s="228"/>
      <c r="G29" s="228"/>
      <c r="H29" s="228"/>
      <c r="I29" s="228"/>
      <c r="J29" s="228"/>
      <c r="K29" s="228"/>
      <c r="L29" s="228"/>
      <c r="M29" s="228"/>
      <c r="N29" s="228"/>
      <c r="O29" s="228"/>
      <c r="P29" s="228"/>
      <c r="Q29" s="228"/>
      <c r="R29" s="228"/>
      <c r="S29" s="228"/>
      <c r="T29" s="228"/>
      <c r="U29" s="228"/>
      <c r="V29" s="228"/>
    </row>
    <row r="30" spans="1:22" s="272" customFormat="1" ht="18" customHeight="1">
      <c r="A30" s="215"/>
      <c r="B30" s="171" t="s">
        <v>1789</v>
      </c>
      <c r="C30" s="275">
        <v>23</v>
      </c>
      <c r="D30" s="275"/>
      <c r="E30" s="228"/>
      <c r="F30" s="251" t="s">
        <v>1790</v>
      </c>
      <c r="G30" s="228"/>
      <c r="H30" s="251" t="s">
        <v>1790</v>
      </c>
      <c r="I30" s="228"/>
      <c r="J30" s="251" t="s">
        <v>1790</v>
      </c>
      <c r="K30" s="228"/>
      <c r="L30" s="251" t="s">
        <v>1790</v>
      </c>
      <c r="M30" s="228"/>
      <c r="N30" s="228"/>
      <c r="O30" s="251" t="s">
        <v>1790</v>
      </c>
      <c r="P30" s="228"/>
      <c r="Q30" s="251" t="s">
        <v>1790</v>
      </c>
      <c r="R30" s="228"/>
      <c r="S30" s="251" t="s">
        <v>1790</v>
      </c>
      <c r="T30" s="228"/>
      <c r="U30" s="251" t="s">
        <v>1790</v>
      </c>
      <c r="V30" s="277"/>
    </row>
    <row r="31" spans="1:22" s="272" customFormat="1" ht="18" customHeight="1">
      <c r="A31" s="215"/>
      <c r="B31" s="171" t="s">
        <v>1791</v>
      </c>
      <c r="C31" s="275">
        <v>24</v>
      </c>
      <c r="D31" s="275"/>
      <c r="E31" s="275"/>
      <c r="F31" s="228"/>
      <c r="G31" s="228"/>
      <c r="H31" s="228"/>
      <c r="I31" s="228"/>
      <c r="J31" s="228"/>
      <c r="K31" s="228"/>
      <c r="L31" s="228"/>
      <c r="M31" s="228"/>
      <c r="N31" s="228"/>
      <c r="O31" s="228"/>
      <c r="P31" s="228"/>
      <c r="Q31" s="228"/>
      <c r="R31" s="228"/>
      <c r="S31" s="228"/>
      <c r="T31" s="228"/>
      <c r="U31" s="228"/>
      <c r="V31" s="228"/>
    </row>
    <row r="32" spans="1:22" s="272" customFormat="1" ht="18" customHeight="1">
      <c r="A32" s="278"/>
      <c r="C32" s="270"/>
    </row>
  </sheetData>
  <mergeCells count="18">
    <mergeCell ref="A1:V1"/>
    <mergeCell ref="A3:B3"/>
    <mergeCell ref="A4:A6"/>
    <mergeCell ref="B4:B6"/>
    <mergeCell ref="C4:C6"/>
    <mergeCell ref="D4:L4"/>
    <mergeCell ref="M4:U4"/>
    <mergeCell ref="V4:V6"/>
    <mergeCell ref="D5:D6"/>
    <mergeCell ref="E5:F5"/>
    <mergeCell ref="G5:H5"/>
    <mergeCell ref="I5:J5"/>
    <mergeCell ref="K5:L5"/>
    <mergeCell ref="M5:M6"/>
    <mergeCell ref="N5:O5"/>
    <mergeCell ref="P5:Q5"/>
    <mergeCell ref="R5:S5"/>
    <mergeCell ref="T5:U5"/>
  </mergeCells>
  <phoneticPr fontId="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E33"/>
  <sheetViews>
    <sheetView tabSelected="1" topLeftCell="A13" workbookViewId="0">
      <selection activeCell="J12" sqref="J12"/>
    </sheetView>
  </sheetViews>
  <sheetFormatPr defaultColWidth="9" defaultRowHeight="14.25"/>
  <cols>
    <col min="1" max="1" width="5.25" style="303" customWidth="1"/>
    <col min="2" max="2" width="42" style="303" customWidth="1"/>
    <col min="3" max="3" width="7.125" style="304" customWidth="1"/>
    <col min="4" max="5" width="12.625" style="305" customWidth="1"/>
    <col min="6" max="16384" width="9" style="279"/>
  </cols>
  <sheetData>
    <row r="1" spans="1:5" ht="20.25">
      <c r="A1" s="396" t="s">
        <v>1821</v>
      </c>
      <c r="B1" s="396"/>
      <c r="C1" s="396"/>
      <c r="D1" s="396"/>
      <c r="E1" s="396"/>
    </row>
    <row r="2" spans="1:5">
      <c r="A2" s="280"/>
      <c r="B2" s="280"/>
      <c r="C2" s="281"/>
      <c r="D2" s="282"/>
      <c r="E2" s="283" t="s">
        <v>1794</v>
      </c>
    </row>
    <row r="3" spans="1:5">
      <c r="A3" s="397" t="s">
        <v>1699</v>
      </c>
      <c r="B3" s="397"/>
      <c r="C3" s="284"/>
      <c r="D3" s="282"/>
      <c r="E3" s="283" t="s">
        <v>1795</v>
      </c>
    </row>
    <row r="4" spans="1:5" ht="30" customHeight="1">
      <c r="A4" s="398" t="s">
        <v>1796</v>
      </c>
      <c r="B4" s="398"/>
      <c r="C4" s="285" t="s">
        <v>1704</v>
      </c>
      <c r="D4" s="286" t="s">
        <v>1707</v>
      </c>
      <c r="E4" s="286" t="s">
        <v>1708</v>
      </c>
    </row>
    <row r="5" spans="1:5" ht="24" customHeight="1">
      <c r="A5" s="287" t="s">
        <v>1797</v>
      </c>
      <c r="B5" s="288"/>
      <c r="C5" s="288">
        <v>1</v>
      </c>
      <c r="D5" s="289" t="s">
        <v>1798</v>
      </c>
      <c r="E5" s="289" t="s">
        <v>1798</v>
      </c>
    </row>
    <row r="6" spans="1:5" ht="20.100000000000001" customHeight="1">
      <c r="A6" s="290"/>
      <c r="B6" s="291" t="s">
        <v>1799</v>
      </c>
      <c r="C6" s="285">
        <v>2</v>
      </c>
      <c r="D6" s="286"/>
      <c r="E6" s="286"/>
    </row>
    <row r="7" spans="1:5" ht="20.100000000000001" customHeight="1">
      <c r="A7" s="290"/>
      <c r="B7" s="291" t="s">
        <v>1800</v>
      </c>
      <c r="C7" s="285">
        <v>3</v>
      </c>
      <c r="D7" s="286"/>
      <c r="E7" s="286"/>
    </row>
    <row r="8" spans="1:5" ht="19.5" customHeight="1">
      <c r="A8" s="290"/>
      <c r="B8" s="292" t="s">
        <v>1801</v>
      </c>
      <c r="C8" s="285">
        <v>4</v>
      </c>
      <c r="D8" s="286"/>
      <c r="E8" s="286"/>
    </row>
    <row r="9" spans="1:5" ht="20.100000000000001" customHeight="1">
      <c r="A9" s="290"/>
      <c r="B9" s="291" t="s">
        <v>1802</v>
      </c>
      <c r="C9" s="285">
        <v>5</v>
      </c>
      <c r="D9" s="286"/>
      <c r="E9" s="286"/>
    </row>
    <row r="10" spans="1:5" ht="20.100000000000001" customHeight="1">
      <c r="A10" s="290"/>
      <c r="B10" s="291" t="s">
        <v>1803</v>
      </c>
      <c r="C10" s="285">
        <v>6</v>
      </c>
      <c r="D10" s="286"/>
      <c r="E10" s="286"/>
    </row>
    <row r="11" spans="1:5" ht="20.100000000000001" customHeight="1">
      <c r="A11" s="290"/>
      <c r="B11" s="291" t="s">
        <v>1804</v>
      </c>
      <c r="C11" s="285">
        <v>7</v>
      </c>
      <c r="D11" s="286"/>
      <c r="E11" s="286"/>
    </row>
    <row r="12" spans="1:5" ht="20.100000000000001" customHeight="1">
      <c r="A12" s="290"/>
      <c r="B12" s="291" t="s">
        <v>1805</v>
      </c>
      <c r="C12" s="285">
        <v>8</v>
      </c>
      <c r="D12" s="286"/>
      <c r="E12" s="286"/>
    </row>
    <row r="13" spans="1:5" ht="20.100000000000001" customHeight="1">
      <c r="A13" s="293" t="s">
        <v>1806</v>
      </c>
      <c r="B13" s="294"/>
      <c r="C13" s="288">
        <v>9</v>
      </c>
      <c r="D13" s="289" t="s">
        <v>1798</v>
      </c>
      <c r="E13" s="289" t="s">
        <v>1798</v>
      </c>
    </row>
    <row r="14" spans="1:5" s="295" customFormat="1" ht="20.100000000000001" customHeight="1">
      <c r="A14" s="293"/>
      <c r="B14" s="294" t="s">
        <v>1807</v>
      </c>
      <c r="C14" s="288">
        <v>10</v>
      </c>
      <c r="D14" s="289" t="s">
        <v>1798</v>
      </c>
      <c r="E14" s="289" t="s">
        <v>1798</v>
      </c>
    </row>
    <row r="15" spans="1:5" ht="20.100000000000001" customHeight="1">
      <c r="A15" s="290"/>
      <c r="B15" s="296" t="s">
        <v>1808</v>
      </c>
      <c r="C15" s="285">
        <v>11</v>
      </c>
      <c r="D15" s="286"/>
      <c r="E15" s="286"/>
    </row>
    <row r="16" spans="1:5" ht="20.100000000000001" customHeight="1">
      <c r="A16" s="290"/>
      <c r="B16" s="296" t="s">
        <v>1809</v>
      </c>
      <c r="C16" s="285">
        <v>12</v>
      </c>
      <c r="D16" s="286"/>
      <c r="E16" s="286"/>
    </row>
    <row r="17" spans="1:5" ht="20.100000000000001" customHeight="1">
      <c r="A17" s="290"/>
      <c r="B17" s="296" t="s">
        <v>1810</v>
      </c>
      <c r="C17" s="285">
        <v>13</v>
      </c>
      <c r="D17" s="286"/>
      <c r="E17" s="286"/>
    </row>
    <row r="18" spans="1:5" ht="20.100000000000001" customHeight="1">
      <c r="A18" s="290"/>
      <c r="B18" s="296" t="s">
        <v>1811</v>
      </c>
      <c r="C18" s="285">
        <v>14</v>
      </c>
      <c r="D18" s="286"/>
      <c r="E18" s="286"/>
    </row>
    <row r="19" spans="1:5" ht="20.100000000000001" customHeight="1">
      <c r="A19" s="290"/>
      <c r="B19" s="296" t="s">
        <v>1812</v>
      </c>
      <c r="C19" s="285">
        <v>15</v>
      </c>
      <c r="D19" s="286"/>
      <c r="E19" s="286"/>
    </row>
    <row r="20" spans="1:5" ht="20.100000000000001" customHeight="1">
      <c r="A20" s="290"/>
      <c r="B20" s="296" t="s">
        <v>1813</v>
      </c>
      <c r="C20" s="285">
        <v>16</v>
      </c>
      <c r="D20" s="286"/>
      <c r="E20" s="286"/>
    </row>
    <row r="21" spans="1:5" s="295" customFormat="1" ht="19.5" customHeight="1">
      <c r="A21" s="297"/>
      <c r="B21" s="298" t="s">
        <v>1814</v>
      </c>
      <c r="C21" s="288">
        <v>17</v>
      </c>
      <c r="D21" s="289" t="s">
        <v>1798</v>
      </c>
      <c r="E21" s="289" t="s">
        <v>1798</v>
      </c>
    </row>
    <row r="22" spans="1:5" ht="20.100000000000001" customHeight="1">
      <c r="A22" s="290"/>
      <c r="B22" s="296" t="s">
        <v>1808</v>
      </c>
      <c r="C22" s="285">
        <v>18</v>
      </c>
      <c r="D22" s="286"/>
      <c r="E22" s="286"/>
    </row>
    <row r="23" spans="1:5" ht="20.100000000000001" customHeight="1">
      <c r="A23" s="290"/>
      <c r="B23" s="296" t="s">
        <v>1809</v>
      </c>
      <c r="C23" s="285">
        <v>19</v>
      </c>
      <c r="D23" s="286"/>
      <c r="E23" s="286"/>
    </row>
    <row r="24" spans="1:5" ht="20.100000000000001" customHeight="1">
      <c r="A24" s="290"/>
      <c r="B24" s="296" t="s">
        <v>1810</v>
      </c>
      <c r="C24" s="285">
        <v>20</v>
      </c>
      <c r="D24" s="286"/>
      <c r="E24" s="286"/>
    </row>
    <row r="25" spans="1:5" ht="20.100000000000001" customHeight="1">
      <c r="A25" s="290"/>
      <c r="B25" s="296" t="s">
        <v>1811</v>
      </c>
      <c r="C25" s="285">
        <v>21</v>
      </c>
      <c r="D25" s="286"/>
      <c r="E25" s="286"/>
    </row>
    <row r="26" spans="1:5" ht="20.100000000000001" customHeight="1">
      <c r="A26" s="290"/>
      <c r="B26" s="296" t="s">
        <v>1812</v>
      </c>
      <c r="C26" s="285">
        <v>22</v>
      </c>
      <c r="D26" s="286"/>
      <c r="E26" s="286"/>
    </row>
    <row r="27" spans="1:5" ht="20.100000000000001" customHeight="1">
      <c r="A27" s="290"/>
      <c r="B27" s="296" t="s">
        <v>1813</v>
      </c>
      <c r="C27" s="285">
        <v>23</v>
      </c>
      <c r="D27" s="286"/>
      <c r="E27" s="286"/>
    </row>
    <row r="28" spans="1:5" ht="20.100000000000001" customHeight="1">
      <c r="A28" s="293" t="s">
        <v>1815</v>
      </c>
      <c r="B28" s="299"/>
      <c r="C28" s="288">
        <v>24</v>
      </c>
      <c r="D28" s="289" t="s">
        <v>1798</v>
      </c>
      <c r="E28" s="289" t="s">
        <v>1798</v>
      </c>
    </row>
    <row r="29" spans="1:5" ht="20.100000000000001" customHeight="1">
      <c r="A29" s="290"/>
      <c r="B29" s="296" t="s">
        <v>1816</v>
      </c>
      <c r="C29" s="285">
        <v>25</v>
      </c>
      <c r="D29" s="300"/>
      <c r="E29" s="300"/>
    </row>
    <row r="30" spans="1:5" ht="20.100000000000001" customHeight="1">
      <c r="A30" s="290"/>
      <c r="B30" s="296" t="s">
        <v>1817</v>
      </c>
      <c r="C30" s="285">
        <v>26</v>
      </c>
      <c r="D30" s="300"/>
      <c r="E30" s="300"/>
    </row>
    <row r="31" spans="1:5" ht="20.100000000000001" customHeight="1">
      <c r="A31" s="293" t="s">
        <v>1818</v>
      </c>
      <c r="B31" s="299"/>
      <c r="C31" s="288">
        <v>27</v>
      </c>
      <c r="D31" s="301" t="s">
        <v>1798</v>
      </c>
      <c r="E31" s="301" t="s">
        <v>1798</v>
      </c>
    </row>
    <row r="32" spans="1:5" ht="20.100000000000001" customHeight="1">
      <c r="A32" s="302"/>
      <c r="B32" s="296" t="s">
        <v>1819</v>
      </c>
      <c r="C32" s="285">
        <v>28</v>
      </c>
      <c r="D32" s="300"/>
      <c r="E32" s="300"/>
    </row>
    <row r="33" spans="1:5" ht="20.100000000000001" customHeight="1">
      <c r="A33" s="302"/>
      <c r="B33" s="296" t="s">
        <v>1820</v>
      </c>
      <c r="C33" s="285">
        <v>29</v>
      </c>
      <c r="D33" s="300"/>
      <c r="E33" s="300"/>
    </row>
  </sheetData>
  <mergeCells count="3">
    <mergeCell ref="A1:E1"/>
    <mergeCell ref="A3:B3"/>
    <mergeCell ref="A4:B4"/>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1278"/>
  <sheetViews>
    <sheetView workbookViewId="0">
      <selection activeCell="H15" sqref="H15"/>
    </sheetView>
  </sheetViews>
  <sheetFormatPr defaultColWidth="9" defaultRowHeight="14.25"/>
  <cols>
    <col min="1" max="1" width="35.375" style="21" customWidth="1"/>
    <col min="2" max="2" width="11.125" style="21" customWidth="1"/>
    <col min="3" max="3" width="13.5" style="21" customWidth="1"/>
    <col min="4" max="4" width="13.75" style="21" hidden="1" customWidth="1"/>
    <col min="5" max="5" width="7.625" style="21" customWidth="1"/>
    <col min="6" max="6" width="15.25" style="21" customWidth="1"/>
    <col min="7" max="7" width="11.875" style="21" customWidth="1"/>
    <col min="8" max="8" width="16.25" style="21" customWidth="1"/>
    <col min="9" max="16384" width="9" style="21"/>
  </cols>
  <sheetData>
    <row r="1" spans="1:5">
      <c r="A1" s="18" t="s">
        <v>36</v>
      </c>
      <c r="B1" s="19"/>
      <c r="C1" s="19"/>
      <c r="D1" s="19"/>
      <c r="E1" s="20" t="s">
        <v>35</v>
      </c>
    </row>
    <row r="2" spans="1:5" ht="20.25">
      <c r="A2" s="308" t="s">
        <v>37</v>
      </c>
      <c r="B2" s="308"/>
      <c r="C2" s="308"/>
      <c r="D2" s="308"/>
      <c r="E2" s="308"/>
    </row>
    <row r="3" spans="1:5">
      <c r="B3" s="19"/>
      <c r="C3" s="19"/>
      <c r="D3" s="19"/>
      <c r="E3" s="20" t="s">
        <v>2</v>
      </c>
    </row>
    <row r="4" spans="1:5" ht="28.5">
      <c r="A4" s="22" t="s">
        <v>38</v>
      </c>
      <c r="B4" s="23" t="s">
        <v>4</v>
      </c>
      <c r="C4" s="22" t="s">
        <v>5</v>
      </c>
      <c r="D4" s="23" t="s">
        <v>6</v>
      </c>
      <c r="E4" s="22" t="s">
        <v>39</v>
      </c>
    </row>
    <row r="5" spans="1:5">
      <c r="A5" s="6" t="s">
        <v>40</v>
      </c>
      <c r="B5" s="6">
        <f>SUM(B6,B18,B27,B38,B50,B61,B72,B84,B93,B106,B116,B125,B136,B149,B156,B164,B170,B177,B184,B191,B198,B205,B213,B219,B225,B232,B247)</f>
        <v>0</v>
      </c>
      <c r="C5" s="6">
        <f>SUM(C6,C18,C27,C38,C50,C61,C72,C84,C93,C106,C116,C125,C136,C149,C156,C164,C170,C177,C184,C191,C198,C205,C213,C219,C225,C232,C247)</f>
        <v>2762.77</v>
      </c>
      <c r="D5" s="6" t="e">
        <f>C5*100/B5</f>
        <v>#DIV/0!</v>
      </c>
      <c r="E5" s="6"/>
    </row>
    <row r="6" spans="1:5">
      <c r="A6" s="24" t="s">
        <v>41</v>
      </c>
      <c r="B6" s="25">
        <f>SUM(B7:B17)</f>
        <v>0</v>
      </c>
      <c r="C6" s="25">
        <f>SUM(C7:C17)</f>
        <v>0</v>
      </c>
      <c r="D6" s="6" t="e">
        <f t="shared" ref="D6:D69" si="0">C6*100/B6</f>
        <v>#DIV/0!</v>
      </c>
      <c r="E6" s="25"/>
    </row>
    <row r="7" spans="1:5">
      <c r="A7" s="26" t="s">
        <v>42</v>
      </c>
      <c r="B7" s="13"/>
      <c r="C7" s="13"/>
      <c r="D7" s="6" t="e">
        <f t="shared" si="0"/>
        <v>#DIV/0!</v>
      </c>
      <c r="E7" s="13"/>
    </row>
    <row r="8" spans="1:5">
      <c r="A8" s="26" t="s">
        <v>43</v>
      </c>
      <c r="B8" s="13"/>
      <c r="C8" s="13"/>
      <c r="D8" s="6" t="e">
        <f t="shared" si="0"/>
        <v>#DIV/0!</v>
      </c>
      <c r="E8" s="13"/>
    </row>
    <row r="9" spans="1:5">
      <c r="A9" s="27" t="s">
        <v>44</v>
      </c>
      <c r="B9" s="13"/>
      <c r="C9" s="13"/>
      <c r="D9" s="6" t="e">
        <f t="shared" si="0"/>
        <v>#DIV/0!</v>
      </c>
      <c r="E9" s="13"/>
    </row>
    <row r="10" spans="1:5">
      <c r="A10" s="27" t="s">
        <v>45</v>
      </c>
      <c r="B10" s="13"/>
      <c r="C10" s="13"/>
      <c r="D10" s="6" t="e">
        <f t="shared" si="0"/>
        <v>#DIV/0!</v>
      </c>
      <c r="E10" s="13"/>
    </row>
    <row r="11" spans="1:5">
      <c r="A11" s="27" t="s">
        <v>46</v>
      </c>
      <c r="B11" s="13"/>
      <c r="C11" s="13"/>
      <c r="D11" s="6" t="e">
        <f t="shared" si="0"/>
        <v>#DIV/0!</v>
      </c>
      <c r="E11" s="13"/>
    </row>
    <row r="12" spans="1:5">
      <c r="A12" s="13" t="s">
        <v>47</v>
      </c>
      <c r="B12" s="13"/>
      <c r="C12" s="13"/>
      <c r="D12" s="6" t="e">
        <f t="shared" si="0"/>
        <v>#DIV/0!</v>
      </c>
      <c r="E12" s="13"/>
    </row>
    <row r="13" spans="1:5">
      <c r="A13" s="13" t="s">
        <v>48</v>
      </c>
      <c r="B13" s="13"/>
      <c r="C13" s="13"/>
      <c r="D13" s="6" t="e">
        <f t="shared" si="0"/>
        <v>#DIV/0!</v>
      </c>
      <c r="E13" s="13"/>
    </row>
    <row r="14" spans="1:5">
      <c r="A14" s="13" t="s">
        <v>49</v>
      </c>
      <c r="B14" s="13"/>
      <c r="C14" s="13"/>
      <c r="D14" s="6" t="e">
        <f t="shared" si="0"/>
        <v>#DIV/0!</v>
      </c>
      <c r="E14" s="13"/>
    </row>
    <row r="15" spans="1:5">
      <c r="A15" s="13" t="s">
        <v>50</v>
      </c>
      <c r="B15" s="13"/>
      <c r="C15" s="13"/>
      <c r="D15" s="6" t="e">
        <f t="shared" si="0"/>
        <v>#DIV/0!</v>
      </c>
      <c r="E15" s="13"/>
    </row>
    <row r="16" spans="1:5">
      <c r="A16" s="13" t="s">
        <v>51</v>
      </c>
      <c r="B16" s="13"/>
      <c r="C16" s="13"/>
      <c r="D16" s="6" t="e">
        <f t="shared" si="0"/>
        <v>#DIV/0!</v>
      </c>
      <c r="E16" s="13"/>
    </row>
    <row r="17" spans="1:5">
      <c r="A17" s="13" t="s">
        <v>52</v>
      </c>
      <c r="B17" s="13"/>
      <c r="C17" s="13"/>
      <c r="D17" s="6" t="e">
        <f t="shared" si="0"/>
        <v>#DIV/0!</v>
      </c>
      <c r="E17" s="13"/>
    </row>
    <row r="18" spans="1:5">
      <c r="A18" s="24" t="s">
        <v>53</v>
      </c>
      <c r="B18" s="25">
        <f>SUM(B19:B26)</f>
        <v>0</v>
      </c>
      <c r="C18" s="25">
        <f>SUM(C19:C26)</f>
        <v>0</v>
      </c>
      <c r="D18" s="6" t="e">
        <f t="shared" si="0"/>
        <v>#DIV/0!</v>
      </c>
      <c r="E18" s="25"/>
    </row>
    <row r="19" spans="1:5">
      <c r="A19" s="26" t="s">
        <v>54</v>
      </c>
      <c r="B19" s="13"/>
      <c r="C19" s="13"/>
      <c r="D19" s="6" t="e">
        <f t="shared" si="0"/>
        <v>#DIV/0!</v>
      </c>
      <c r="E19" s="13"/>
    </row>
    <row r="20" spans="1:5">
      <c r="A20" s="26" t="s">
        <v>43</v>
      </c>
      <c r="B20" s="13"/>
      <c r="C20" s="13"/>
      <c r="D20" s="6" t="e">
        <f t="shared" si="0"/>
        <v>#DIV/0!</v>
      </c>
      <c r="E20" s="13"/>
    </row>
    <row r="21" spans="1:5">
      <c r="A21" s="27" t="s">
        <v>44</v>
      </c>
      <c r="B21" s="13"/>
      <c r="C21" s="13"/>
      <c r="D21" s="6" t="e">
        <f t="shared" si="0"/>
        <v>#DIV/0!</v>
      </c>
      <c r="E21" s="13"/>
    </row>
    <row r="22" spans="1:5">
      <c r="A22" s="27" t="s">
        <v>55</v>
      </c>
      <c r="B22" s="13"/>
      <c r="C22" s="13"/>
      <c r="D22" s="6" t="e">
        <f t="shared" si="0"/>
        <v>#DIV/0!</v>
      </c>
      <c r="E22" s="13"/>
    </row>
    <row r="23" spans="1:5">
      <c r="A23" s="27" t="s">
        <v>56</v>
      </c>
      <c r="B23" s="13"/>
      <c r="C23" s="13"/>
      <c r="D23" s="6" t="e">
        <f t="shared" si="0"/>
        <v>#DIV/0!</v>
      </c>
      <c r="E23" s="13"/>
    </row>
    <row r="24" spans="1:5">
      <c r="A24" s="27" t="s">
        <v>57</v>
      </c>
      <c r="B24" s="13"/>
      <c r="C24" s="13"/>
      <c r="D24" s="6" t="e">
        <f t="shared" si="0"/>
        <v>#DIV/0!</v>
      </c>
      <c r="E24" s="13"/>
    </row>
    <row r="25" spans="1:5">
      <c r="A25" s="27" t="s">
        <v>51</v>
      </c>
      <c r="B25" s="13"/>
      <c r="C25" s="13"/>
      <c r="D25" s="6" t="e">
        <f t="shared" si="0"/>
        <v>#DIV/0!</v>
      </c>
      <c r="E25" s="13"/>
    </row>
    <row r="26" spans="1:5">
      <c r="A26" s="27" t="s">
        <v>58</v>
      </c>
      <c r="B26" s="13"/>
      <c r="C26" s="13"/>
      <c r="D26" s="6" t="e">
        <f t="shared" si="0"/>
        <v>#DIV/0!</v>
      </c>
      <c r="E26" s="13"/>
    </row>
    <row r="27" spans="1:5">
      <c r="A27" s="24" t="s">
        <v>59</v>
      </c>
      <c r="B27" s="25">
        <f>SUM(B28:B37)</f>
        <v>0</v>
      </c>
      <c r="C27" s="25">
        <f>SUM(C28:C37)</f>
        <v>2267.87</v>
      </c>
      <c r="D27" s="6" t="e">
        <f t="shared" si="0"/>
        <v>#DIV/0!</v>
      </c>
      <c r="E27" s="25"/>
    </row>
    <row r="28" spans="1:5">
      <c r="A28" s="26" t="s">
        <v>54</v>
      </c>
      <c r="B28" s="13"/>
      <c r="C28" s="13">
        <v>663.15</v>
      </c>
      <c r="D28" s="6" t="e">
        <f t="shared" si="0"/>
        <v>#DIV/0!</v>
      </c>
      <c r="E28" s="13"/>
    </row>
    <row r="29" spans="1:5">
      <c r="A29" s="26" t="s">
        <v>43</v>
      </c>
      <c r="B29" s="13"/>
      <c r="C29" s="13">
        <v>264.33</v>
      </c>
      <c r="D29" s="6" t="e">
        <f t="shared" si="0"/>
        <v>#DIV/0!</v>
      </c>
      <c r="E29" s="13"/>
    </row>
    <row r="30" spans="1:5">
      <c r="A30" s="27" t="s">
        <v>44</v>
      </c>
      <c r="B30" s="13"/>
      <c r="C30" s="13">
        <v>1330.39</v>
      </c>
      <c r="D30" s="6" t="e">
        <f t="shared" si="0"/>
        <v>#DIV/0!</v>
      </c>
      <c r="E30" s="13"/>
    </row>
    <row r="31" spans="1:5">
      <c r="A31" s="27" t="s">
        <v>60</v>
      </c>
      <c r="B31" s="13"/>
      <c r="C31" s="13"/>
      <c r="D31" s="6" t="e">
        <f t="shared" si="0"/>
        <v>#DIV/0!</v>
      </c>
      <c r="E31" s="13"/>
    </row>
    <row r="32" spans="1:5">
      <c r="A32" s="27" t="s">
        <v>61</v>
      </c>
      <c r="B32" s="13"/>
      <c r="C32" s="13"/>
      <c r="D32" s="6" t="e">
        <f t="shared" si="0"/>
        <v>#DIV/0!</v>
      </c>
      <c r="E32" s="13"/>
    </row>
    <row r="33" spans="1:5">
      <c r="A33" s="28" t="s">
        <v>62</v>
      </c>
      <c r="B33" s="13"/>
      <c r="C33" s="13"/>
      <c r="D33" s="6" t="e">
        <f t="shared" si="0"/>
        <v>#DIV/0!</v>
      </c>
      <c r="E33" s="13"/>
    </row>
    <row r="34" spans="1:5">
      <c r="A34" s="26" t="s">
        <v>63</v>
      </c>
      <c r="B34" s="13"/>
      <c r="C34" s="13">
        <v>10</v>
      </c>
      <c r="D34" s="6" t="e">
        <f t="shared" si="0"/>
        <v>#DIV/0!</v>
      </c>
      <c r="E34" s="13"/>
    </row>
    <row r="35" spans="1:5">
      <c r="A35" s="27" t="s">
        <v>64</v>
      </c>
      <c r="B35" s="13"/>
      <c r="C35" s="13"/>
      <c r="D35" s="6" t="e">
        <f t="shared" si="0"/>
        <v>#DIV/0!</v>
      </c>
      <c r="E35" s="13"/>
    </row>
    <row r="36" spans="1:5">
      <c r="A36" s="27" t="s">
        <v>51</v>
      </c>
      <c r="B36" s="13"/>
      <c r="C36" s="13"/>
      <c r="D36" s="6" t="e">
        <f t="shared" si="0"/>
        <v>#DIV/0!</v>
      </c>
      <c r="E36" s="13"/>
    </row>
    <row r="37" spans="1:5">
      <c r="A37" s="27" t="s">
        <v>65</v>
      </c>
      <c r="B37" s="13"/>
      <c r="C37" s="13"/>
      <c r="D37" s="6" t="e">
        <f t="shared" si="0"/>
        <v>#DIV/0!</v>
      </c>
      <c r="E37" s="13"/>
    </row>
    <row r="38" spans="1:5">
      <c r="A38" s="24" t="s">
        <v>66</v>
      </c>
      <c r="B38" s="25">
        <f>SUM(B39:B49)</f>
        <v>0</v>
      </c>
      <c r="C38" s="25">
        <f>SUM(C39:C49)</f>
        <v>0</v>
      </c>
      <c r="D38" s="6" t="e">
        <f t="shared" si="0"/>
        <v>#DIV/0!</v>
      </c>
      <c r="E38" s="25"/>
    </row>
    <row r="39" spans="1:5">
      <c r="A39" s="26" t="s">
        <v>54</v>
      </c>
      <c r="B39" s="13"/>
      <c r="C39" s="13"/>
      <c r="D39" s="6" t="e">
        <f t="shared" si="0"/>
        <v>#DIV/0!</v>
      </c>
      <c r="E39" s="13"/>
    </row>
    <row r="40" spans="1:5">
      <c r="A40" s="26" t="s">
        <v>43</v>
      </c>
      <c r="B40" s="13"/>
      <c r="C40" s="13"/>
      <c r="D40" s="6" t="e">
        <f t="shared" si="0"/>
        <v>#DIV/0!</v>
      </c>
      <c r="E40" s="13"/>
    </row>
    <row r="41" spans="1:5">
      <c r="A41" s="27" t="s">
        <v>44</v>
      </c>
      <c r="B41" s="13"/>
      <c r="C41" s="13"/>
      <c r="D41" s="6" t="e">
        <f t="shared" si="0"/>
        <v>#DIV/0!</v>
      </c>
      <c r="E41" s="13"/>
    </row>
    <row r="42" spans="1:5">
      <c r="A42" s="27" t="s">
        <v>67</v>
      </c>
      <c r="B42" s="13"/>
      <c r="C42" s="13"/>
      <c r="D42" s="6" t="e">
        <f t="shared" si="0"/>
        <v>#DIV/0!</v>
      </c>
      <c r="E42" s="13"/>
    </row>
    <row r="43" spans="1:5">
      <c r="A43" s="27" t="s">
        <v>68</v>
      </c>
      <c r="B43" s="13"/>
      <c r="C43" s="13"/>
      <c r="D43" s="6" t="e">
        <f t="shared" si="0"/>
        <v>#DIV/0!</v>
      </c>
      <c r="E43" s="13"/>
    </row>
    <row r="44" spans="1:5">
      <c r="A44" s="26" t="s">
        <v>69</v>
      </c>
      <c r="B44" s="13"/>
      <c r="C44" s="13"/>
      <c r="D44" s="6" t="e">
        <f t="shared" si="0"/>
        <v>#DIV/0!</v>
      </c>
      <c r="E44" s="13"/>
    </row>
    <row r="45" spans="1:5">
      <c r="A45" s="26" t="s">
        <v>70</v>
      </c>
      <c r="B45" s="13"/>
      <c r="C45" s="13"/>
      <c r="D45" s="6" t="e">
        <f t="shared" si="0"/>
        <v>#DIV/0!</v>
      </c>
      <c r="E45" s="13"/>
    </row>
    <row r="46" spans="1:5">
      <c r="A46" s="26" t="s">
        <v>71</v>
      </c>
      <c r="B46" s="13"/>
      <c r="C46" s="13"/>
      <c r="D46" s="6" t="e">
        <f t="shared" si="0"/>
        <v>#DIV/0!</v>
      </c>
      <c r="E46" s="13"/>
    </row>
    <row r="47" spans="1:5">
      <c r="A47" s="26" t="s">
        <v>72</v>
      </c>
      <c r="B47" s="13"/>
      <c r="C47" s="13"/>
      <c r="D47" s="6" t="e">
        <f t="shared" si="0"/>
        <v>#DIV/0!</v>
      </c>
      <c r="E47" s="13"/>
    </row>
    <row r="48" spans="1:5">
      <c r="A48" s="26" t="s">
        <v>51</v>
      </c>
      <c r="B48" s="13"/>
      <c r="C48" s="13"/>
      <c r="D48" s="6" t="e">
        <f t="shared" si="0"/>
        <v>#DIV/0!</v>
      </c>
      <c r="E48" s="13"/>
    </row>
    <row r="49" spans="1:5">
      <c r="A49" s="27" t="s">
        <v>73</v>
      </c>
      <c r="B49" s="13"/>
      <c r="C49" s="13"/>
      <c r="D49" s="6" t="e">
        <f t="shared" si="0"/>
        <v>#DIV/0!</v>
      </c>
      <c r="E49" s="13"/>
    </row>
    <row r="50" spans="1:5">
      <c r="A50" s="29" t="s">
        <v>74</v>
      </c>
      <c r="B50" s="25">
        <f>SUM(B51:B60)</f>
        <v>0</v>
      </c>
      <c r="C50" s="25">
        <f>SUM(C51:C60)</f>
        <v>2</v>
      </c>
      <c r="D50" s="6" t="e">
        <f t="shared" si="0"/>
        <v>#DIV/0!</v>
      </c>
      <c r="E50" s="25"/>
    </row>
    <row r="51" spans="1:5">
      <c r="A51" s="27" t="s">
        <v>54</v>
      </c>
      <c r="B51" s="13"/>
      <c r="C51" s="13">
        <v>2</v>
      </c>
      <c r="D51" s="6" t="e">
        <f t="shared" si="0"/>
        <v>#DIV/0!</v>
      </c>
      <c r="E51" s="13"/>
    </row>
    <row r="52" spans="1:5">
      <c r="A52" s="13" t="s">
        <v>43</v>
      </c>
      <c r="B52" s="13"/>
      <c r="C52" s="13"/>
      <c r="D52" s="6" t="e">
        <f t="shared" si="0"/>
        <v>#DIV/0!</v>
      </c>
      <c r="E52" s="13"/>
    </row>
    <row r="53" spans="1:5">
      <c r="A53" s="26" t="s">
        <v>44</v>
      </c>
      <c r="B53" s="13"/>
      <c r="C53" s="13"/>
      <c r="D53" s="6" t="e">
        <f t="shared" si="0"/>
        <v>#DIV/0!</v>
      </c>
      <c r="E53" s="13"/>
    </row>
    <row r="54" spans="1:5">
      <c r="A54" s="26" t="s">
        <v>75</v>
      </c>
      <c r="B54" s="13"/>
      <c r="C54" s="13"/>
      <c r="D54" s="6" t="e">
        <f t="shared" si="0"/>
        <v>#DIV/0!</v>
      </c>
      <c r="E54" s="13"/>
    </row>
    <row r="55" spans="1:5">
      <c r="A55" s="26" t="s">
        <v>76</v>
      </c>
      <c r="B55" s="13"/>
      <c r="C55" s="13"/>
      <c r="D55" s="6" t="e">
        <f t="shared" si="0"/>
        <v>#DIV/0!</v>
      </c>
      <c r="E55" s="13"/>
    </row>
    <row r="56" spans="1:5">
      <c r="A56" s="27" t="s">
        <v>77</v>
      </c>
      <c r="B56" s="13"/>
      <c r="C56" s="13"/>
      <c r="D56" s="6" t="e">
        <f t="shared" si="0"/>
        <v>#DIV/0!</v>
      </c>
      <c r="E56" s="13"/>
    </row>
    <row r="57" spans="1:5">
      <c r="A57" s="27" t="s">
        <v>78</v>
      </c>
      <c r="B57" s="13"/>
      <c r="C57" s="13"/>
      <c r="D57" s="6" t="e">
        <f t="shared" si="0"/>
        <v>#DIV/0!</v>
      </c>
      <c r="E57" s="13"/>
    </row>
    <row r="58" spans="1:5">
      <c r="A58" s="27" t="s">
        <v>79</v>
      </c>
      <c r="B58" s="13"/>
      <c r="C58" s="13"/>
      <c r="D58" s="6" t="e">
        <f t="shared" si="0"/>
        <v>#DIV/0!</v>
      </c>
      <c r="E58" s="13"/>
    </row>
    <row r="59" spans="1:5">
      <c r="A59" s="26" t="s">
        <v>51</v>
      </c>
      <c r="B59" s="13"/>
      <c r="C59" s="13"/>
      <c r="D59" s="6" t="e">
        <f t="shared" si="0"/>
        <v>#DIV/0!</v>
      </c>
      <c r="E59" s="13"/>
    </row>
    <row r="60" spans="1:5">
      <c r="A60" s="27" t="s">
        <v>80</v>
      </c>
      <c r="B60" s="13"/>
      <c r="C60" s="13"/>
      <c r="D60" s="6" t="e">
        <f t="shared" si="0"/>
        <v>#DIV/0!</v>
      </c>
      <c r="E60" s="13"/>
    </row>
    <row r="61" spans="1:5">
      <c r="A61" s="30" t="s">
        <v>81</v>
      </c>
      <c r="B61" s="25">
        <f>SUM(B62:B71)</f>
        <v>0</v>
      </c>
      <c r="C61" s="25">
        <f>SUM(C62:C71)</f>
        <v>8</v>
      </c>
      <c r="D61" s="6" t="e">
        <f t="shared" si="0"/>
        <v>#DIV/0!</v>
      </c>
      <c r="E61" s="25"/>
    </row>
    <row r="62" spans="1:5">
      <c r="A62" s="27" t="s">
        <v>54</v>
      </c>
      <c r="B62" s="13"/>
      <c r="C62" s="13">
        <v>1</v>
      </c>
      <c r="D62" s="6" t="e">
        <f t="shared" si="0"/>
        <v>#DIV/0!</v>
      </c>
      <c r="E62" s="13"/>
    </row>
    <row r="63" spans="1:5">
      <c r="A63" s="13" t="s">
        <v>43</v>
      </c>
      <c r="B63" s="13"/>
      <c r="C63" s="13"/>
      <c r="D63" s="6" t="e">
        <f t="shared" si="0"/>
        <v>#DIV/0!</v>
      </c>
      <c r="E63" s="13"/>
    </row>
    <row r="64" spans="1:5">
      <c r="A64" s="13" t="s">
        <v>44</v>
      </c>
      <c r="B64" s="13"/>
      <c r="C64" s="13"/>
      <c r="D64" s="6" t="e">
        <f t="shared" si="0"/>
        <v>#DIV/0!</v>
      </c>
      <c r="E64" s="13"/>
    </row>
    <row r="65" spans="1:5">
      <c r="A65" s="13" t="s">
        <v>82</v>
      </c>
      <c r="B65" s="13"/>
      <c r="C65" s="13"/>
      <c r="D65" s="6" t="e">
        <f t="shared" si="0"/>
        <v>#DIV/0!</v>
      </c>
      <c r="E65" s="13"/>
    </row>
    <row r="66" spans="1:5">
      <c r="A66" s="13" t="s">
        <v>83</v>
      </c>
      <c r="B66" s="13"/>
      <c r="C66" s="13"/>
      <c r="D66" s="6" t="e">
        <f t="shared" si="0"/>
        <v>#DIV/0!</v>
      </c>
      <c r="E66" s="13"/>
    </row>
    <row r="67" spans="1:5">
      <c r="A67" s="13" t="s">
        <v>84</v>
      </c>
      <c r="B67" s="13"/>
      <c r="C67" s="13"/>
      <c r="D67" s="6" t="e">
        <f t="shared" si="0"/>
        <v>#DIV/0!</v>
      </c>
      <c r="E67" s="13"/>
    </row>
    <row r="68" spans="1:5">
      <c r="A68" s="26" t="s">
        <v>85</v>
      </c>
      <c r="B68" s="13"/>
      <c r="C68" s="13">
        <v>7</v>
      </c>
      <c r="D68" s="6" t="e">
        <f t="shared" si="0"/>
        <v>#DIV/0!</v>
      </c>
      <c r="E68" s="13"/>
    </row>
    <row r="69" spans="1:5">
      <c r="A69" s="27" t="s">
        <v>86</v>
      </c>
      <c r="B69" s="13"/>
      <c r="C69" s="13"/>
      <c r="D69" s="6" t="e">
        <f t="shared" si="0"/>
        <v>#DIV/0!</v>
      </c>
      <c r="E69" s="13"/>
    </row>
    <row r="70" spans="1:5">
      <c r="A70" s="27" t="s">
        <v>51</v>
      </c>
      <c r="B70" s="13"/>
      <c r="C70" s="13"/>
      <c r="D70" s="6" t="e">
        <f t="shared" ref="D70:D133" si="1">C70*100/B70</f>
        <v>#DIV/0!</v>
      </c>
      <c r="E70" s="13"/>
    </row>
    <row r="71" spans="1:5">
      <c r="A71" s="27" t="s">
        <v>87</v>
      </c>
      <c r="B71" s="13"/>
      <c r="C71" s="13"/>
      <c r="D71" s="6" t="e">
        <f t="shared" si="1"/>
        <v>#DIV/0!</v>
      </c>
      <c r="E71" s="13"/>
    </row>
    <row r="72" spans="1:5">
      <c r="A72" s="24" t="s">
        <v>88</v>
      </c>
      <c r="B72" s="25">
        <f>SUM(B73:B83)</f>
        <v>0</v>
      </c>
      <c r="C72" s="25">
        <f>SUM(C73:C83)</f>
        <v>330</v>
      </c>
      <c r="D72" s="6" t="e">
        <f t="shared" si="1"/>
        <v>#DIV/0!</v>
      </c>
      <c r="E72" s="25"/>
    </row>
    <row r="73" spans="1:5">
      <c r="A73" s="26" t="s">
        <v>54</v>
      </c>
      <c r="B73" s="13"/>
      <c r="C73" s="13"/>
      <c r="D73" s="6" t="e">
        <f t="shared" si="1"/>
        <v>#DIV/0!</v>
      </c>
      <c r="E73" s="13"/>
    </row>
    <row r="74" spans="1:5">
      <c r="A74" s="26" t="s">
        <v>43</v>
      </c>
      <c r="B74" s="13"/>
      <c r="C74" s="13"/>
      <c r="D74" s="6" t="e">
        <f t="shared" si="1"/>
        <v>#DIV/0!</v>
      </c>
      <c r="E74" s="13"/>
    </row>
    <row r="75" spans="1:5">
      <c r="A75" s="27" t="s">
        <v>44</v>
      </c>
      <c r="B75" s="13"/>
      <c r="C75" s="13"/>
      <c r="D75" s="6" t="e">
        <f t="shared" si="1"/>
        <v>#DIV/0!</v>
      </c>
      <c r="E75" s="13"/>
    </row>
    <row r="76" spans="1:5">
      <c r="A76" s="27" t="s">
        <v>89</v>
      </c>
      <c r="B76" s="13"/>
      <c r="C76" s="13"/>
      <c r="D76" s="6" t="e">
        <f t="shared" si="1"/>
        <v>#DIV/0!</v>
      </c>
      <c r="E76" s="13"/>
    </row>
    <row r="77" spans="1:5">
      <c r="A77" s="27" t="s">
        <v>90</v>
      </c>
      <c r="B77" s="13"/>
      <c r="C77" s="13"/>
      <c r="D77" s="6" t="e">
        <f t="shared" si="1"/>
        <v>#DIV/0!</v>
      </c>
      <c r="E77" s="13"/>
    </row>
    <row r="78" spans="1:5">
      <c r="A78" s="13" t="s">
        <v>91</v>
      </c>
      <c r="B78" s="13"/>
      <c r="C78" s="13"/>
      <c r="D78" s="6" t="e">
        <f t="shared" si="1"/>
        <v>#DIV/0!</v>
      </c>
      <c r="E78" s="13"/>
    </row>
    <row r="79" spans="1:5">
      <c r="A79" s="26" t="s">
        <v>92</v>
      </c>
      <c r="B79" s="13"/>
      <c r="C79" s="13">
        <v>20</v>
      </c>
      <c r="D79" s="6" t="e">
        <f t="shared" si="1"/>
        <v>#DIV/0!</v>
      </c>
      <c r="E79" s="13"/>
    </row>
    <row r="80" spans="1:5">
      <c r="A80" s="26" t="s">
        <v>93</v>
      </c>
      <c r="B80" s="13"/>
      <c r="C80" s="13">
        <v>310</v>
      </c>
      <c r="D80" s="6" t="e">
        <f t="shared" si="1"/>
        <v>#DIV/0!</v>
      </c>
      <c r="E80" s="13"/>
    </row>
    <row r="81" spans="1:5">
      <c r="A81" s="26" t="s">
        <v>85</v>
      </c>
      <c r="B81" s="13"/>
      <c r="C81" s="13"/>
      <c r="D81" s="6" t="e">
        <f t="shared" si="1"/>
        <v>#DIV/0!</v>
      </c>
      <c r="E81" s="13"/>
    </row>
    <row r="82" spans="1:5">
      <c r="A82" s="27" t="s">
        <v>51</v>
      </c>
      <c r="B82" s="13"/>
      <c r="C82" s="13"/>
      <c r="D82" s="6" t="e">
        <f t="shared" si="1"/>
        <v>#DIV/0!</v>
      </c>
      <c r="E82" s="13"/>
    </row>
    <row r="83" spans="1:5">
      <c r="A83" s="27" t="s">
        <v>94</v>
      </c>
      <c r="B83" s="13"/>
      <c r="C83" s="13"/>
      <c r="D83" s="6" t="e">
        <f t="shared" si="1"/>
        <v>#DIV/0!</v>
      </c>
      <c r="E83" s="13"/>
    </row>
    <row r="84" spans="1:5">
      <c r="A84" s="24" t="s">
        <v>95</v>
      </c>
      <c r="B84" s="25">
        <f>SUM(B85:B92)</f>
        <v>0</v>
      </c>
      <c r="C84" s="25">
        <f>SUM(C85:C92)</f>
        <v>0</v>
      </c>
      <c r="D84" s="6" t="e">
        <f t="shared" si="1"/>
        <v>#DIV/0!</v>
      </c>
      <c r="E84" s="25"/>
    </row>
    <row r="85" spans="1:5">
      <c r="A85" s="26" t="s">
        <v>54</v>
      </c>
      <c r="B85" s="13"/>
      <c r="C85" s="13"/>
      <c r="D85" s="6" t="e">
        <f t="shared" si="1"/>
        <v>#DIV/0!</v>
      </c>
      <c r="E85" s="13"/>
    </row>
    <row r="86" spans="1:5">
      <c r="A86" s="26" t="s">
        <v>43</v>
      </c>
      <c r="B86" s="13"/>
      <c r="C86" s="13"/>
      <c r="D86" s="6" t="e">
        <f t="shared" si="1"/>
        <v>#DIV/0!</v>
      </c>
      <c r="E86" s="13"/>
    </row>
    <row r="87" spans="1:5">
      <c r="A87" s="26" t="s">
        <v>44</v>
      </c>
      <c r="B87" s="13"/>
      <c r="C87" s="13"/>
      <c r="D87" s="6" t="e">
        <f t="shared" si="1"/>
        <v>#DIV/0!</v>
      </c>
      <c r="E87" s="13"/>
    </row>
    <row r="88" spans="1:5">
      <c r="A88" s="31" t="s">
        <v>96</v>
      </c>
      <c r="B88" s="13"/>
      <c r="C88" s="13"/>
      <c r="D88" s="6" t="e">
        <f t="shared" si="1"/>
        <v>#DIV/0!</v>
      </c>
      <c r="E88" s="13"/>
    </row>
    <row r="89" spans="1:5">
      <c r="A89" s="27" t="s">
        <v>97</v>
      </c>
      <c r="B89" s="13"/>
      <c r="C89" s="13"/>
      <c r="D89" s="6" t="e">
        <f t="shared" si="1"/>
        <v>#DIV/0!</v>
      </c>
      <c r="E89" s="13"/>
    </row>
    <row r="90" spans="1:5">
      <c r="A90" s="27" t="s">
        <v>85</v>
      </c>
      <c r="B90" s="13"/>
      <c r="C90" s="13"/>
      <c r="D90" s="6" t="e">
        <f t="shared" si="1"/>
        <v>#DIV/0!</v>
      </c>
      <c r="E90" s="13"/>
    </row>
    <row r="91" spans="1:5">
      <c r="A91" s="27" t="s">
        <v>51</v>
      </c>
      <c r="B91" s="13"/>
      <c r="C91" s="13"/>
      <c r="D91" s="6" t="e">
        <f t="shared" si="1"/>
        <v>#DIV/0!</v>
      </c>
      <c r="E91" s="13"/>
    </row>
    <row r="92" spans="1:5">
      <c r="A92" s="13" t="s">
        <v>98</v>
      </c>
      <c r="B92" s="13"/>
      <c r="C92" s="13"/>
      <c r="D92" s="6" t="e">
        <f t="shared" si="1"/>
        <v>#DIV/0!</v>
      </c>
      <c r="E92" s="13"/>
    </row>
    <row r="93" spans="1:5">
      <c r="A93" s="24" t="s">
        <v>99</v>
      </c>
      <c r="B93" s="25">
        <f>SUM(B94:B105)</f>
        <v>0</v>
      </c>
      <c r="C93" s="25">
        <f>SUM(C94:C105)</f>
        <v>0</v>
      </c>
      <c r="D93" s="6" t="e">
        <f t="shared" si="1"/>
        <v>#DIV/0!</v>
      </c>
      <c r="E93" s="25"/>
    </row>
    <row r="94" spans="1:5">
      <c r="A94" s="26" t="s">
        <v>54</v>
      </c>
      <c r="B94" s="13"/>
      <c r="C94" s="13"/>
      <c r="D94" s="6" t="e">
        <f t="shared" si="1"/>
        <v>#DIV/0!</v>
      </c>
      <c r="E94" s="13"/>
    </row>
    <row r="95" spans="1:5">
      <c r="A95" s="27" t="s">
        <v>43</v>
      </c>
      <c r="B95" s="13"/>
      <c r="C95" s="13"/>
      <c r="D95" s="6" t="e">
        <f t="shared" si="1"/>
        <v>#DIV/0!</v>
      </c>
      <c r="E95" s="13"/>
    </row>
    <row r="96" spans="1:5">
      <c r="A96" s="27" t="s">
        <v>44</v>
      </c>
      <c r="B96" s="13"/>
      <c r="C96" s="13"/>
      <c r="D96" s="6" t="e">
        <f t="shared" si="1"/>
        <v>#DIV/0!</v>
      </c>
      <c r="E96" s="13"/>
    </row>
    <row r="97" spans="1:5">
      <c r="A97" s="26" t="s">
        <v>100</v>
      </c>
      <c r="B97" s="13"/>
      <c r="C97" s="13"/>
      <c r="D97" s="6" t="e">
        <f t="shared" si="1"/>
        <v>#DIV/0!</v>
      </c>
      <c r="E97" s="13"/>
    </row>
    <row r="98" spans="1:5">
      <c r="A98" s="26" t="s">
        <v>101</v>
      </c>
      <c r="B98" s="13"/>
      <c r="C98" s="13"/>
      <c r="D98" s="6" t="e">
        <f t="shared" si="1"/>
        <v>#DIV/0!</v>
      </c>
      <c r="E98" s="13"/>
    </row>
    <row r="99" spans="1:5">
      <c r="A99" s="26" t="s">
        <v>85</v>
      </c>
      <c r="B99" s="13"/>
      <c r="C99" s="13"/>
      <c r="D99" s="6" t="e">
        <f t="shared" si="1"/>
        <v>#DIV/0!</v>
      </c>
      <c r="E99" s="13"/>
    </row>
    <row r="100" spans="1:5">
      <c r="A100" s="26" t="s">
        <v>102</v>
      </c>
      <c r="B100" s="13"/>
      <c r="C100" s="13"/>
      <c r="D100" s="6" t="e">
        <f t="shared" si="1"/>
        <v>#DIV/0!</v>
      </c>
      <c r="E100" s="13"/>
    </row>
    <row r="101" spans="1:5">
      <c r="A101" s="26" t="s">
        <v>103</v>
      </c>
      <c r="B101" s="13"/>
      <c r="C101" s="13"/>
      <c r="D101" s="6" t="e">
        <f t="shared" si="1"/>
        <v>#DIV/0!</v>
      </c>
      <c r="E101" s="13"/>
    </row>
    <row r="102" spans="1:5">
      <c r="A102" s="26" t="s">
        <v>104</v>
      </c>
      <c r="B102" s="13"/>
      <c r="C102" s="13"/>
      <c r="D102" s="6" t="e">
        <f t="shared" si="1"/>
        <v>#DIV/0!</v>
      </c>
      <c r="E102" s="13"/>
    </row>
    <row r="103" spans="1:5">
      <c r="A103" s="26" t="s">
        <v>105</v>
      </c>
      <c r="B103" s="13"/>
      <c r="C103" s="13"/>
      <c r="D103" s="6" t="e">
        <f t="shared" si="1"/>
        <v>#DIV/0!</v>
      </c>
      <c r="E103" s="13"/>
    </row>
    <row r="104" spans="1:5">
      <c r="A104" s="27" t="s">
        <v>51</v>
      </c>
      <c r="B104" s="13"/>
      <c r="C104" s="13"/>
      <c r="D104" s="6" t="e">
        <f t="shared" si="1"/>
        <v>#DIV/0!</v>
      </c>
      <c r="E104" s="13"/>
    </row>
    <row r="105" spans="1:5">
      <c r="A105" s="27" t="s">
        <v>106</v>
      </c>
      <c r="B105" s="13"/>
      <c r="C105" s="13"/>
      <c r="D105" s="6" t="e">
        <f t="shared" si="1"/>
        <v>#DIV/0!</v>
      </c>
      <c r="E105" s="13"/>
    </row>
    <row r="106" spans="1:5">
      <c r="A106" s="24" t="s">
        <v>107</v>
      </c>
      <c r="B106" s="25">
        <f>SUM(B107:B115)</f>
        <v>0</v>
      </c>
      <c r="C106" s="25">
        <f>SUM(C107:C115)</f>
        <v>0</v>
      </c>
      <c r="D106" s="6" t="e">
        <f t="shared" si="1"/>
        <v>#DIV/0!</v>
      </c>
      <c r="E106" s="25"/>
    </row>
    <row r="107" spans="1:5">
      <c r="A107" s="27" t="s">
        <v>54</v>
      </c>
      <c r="B107" s="13"/>
      <c r="C107" s="13"/>
      <c r="D107" s="6" t="e">
        <f t="shared" si="1"/>
        <v>#DIV/0!</v>
      </c>
      <c r="E107" s="13"/>
    </row>
    <row r="108" spans="1:5">
      <c r="A108" s="26" t="s">
        <v>43</v>
      </c>
      <c r="B108" s="13"/>
      <c r="C108" s="13"/>
      <c r="D108" s="6" t="e">
        <f t="shared" si="1"/>
        <v>#DIV/0!</v>
      </c>
      <c r="E108" s="13"/>
    </row>
    <row r="109" spans="1:5">
      <c r="A109" s="26" t="s">
        <v>44</v>
      </c>
      <c r="B109" s="13"/>
      <c r="C109" s="13"/>
      <c r="D109" s="6" t="e">
        <f t="shared" si="1"/>
        <v>#DIV/0!</v>
      </c>
      <c r="E109" s="13"/>
    </row>
    <row r="110" spans="1:5">
      <c r="A110" s="26" t="s">
        <v>108</v>
      </c>
      <c r="B110" s="13"/>
      <c r="C110" s="13"/>
      <c r="D110" s="6" t="e">
        <f t="shared" si="1"/>
        <v>#DIV/0!</v>
      </c>
      <c r="E110" s="13"/>
    </row>
    <row r="111" spans="1:5">
      <c r="A111" s="27" t="s">
        <v>109</v>
      </c>
      <c r="B111" s="13"/>
      <c r="C111" s="13"/>
      <c r="D111" s="6" t="e">
        <f t="shared" si="1"/>
        <v>#DIV/0!</v>
      </c>
      <c r="E111" s="13"/>
    </row>
    <row r="112" spans="1:5">
      <c r="A112" s="27" t="s">
        <v>110</v>
      </c>
      <c r="B112" s="13"/>
      <c r="C112" s="13"/>
      <c r="D112" s="6" t="e">
        <f t="shared" si="1"/>
        <v>#DIV/0!</v>
      </c>
      <c r="E112" s="13"/>
    </row>
    <row r="113" spans="1:5">
      <c r="A113" s="26" t="s">
        <v>111</v>
      </c>
      <c r="B113" s="13"/>
      <c r="C113" s="13"/>
      <c r="D113" s="6" t="e">
        <f t="shared" si="1"/>
        <v>#DIV/0!</v>
      </c>
      <c r="E113" s="13"/>
    </row>
    <row r="114" spans="1:5">
      <c r="A114" s="31" t="s">
        <v>51</v>
      </c>
      <c r="B114" s="13"/>
      <c r="C114" s="13"/>
      <c r="D114" s="6" t="e">
        <f t="shared" si="1"/>
        <v>#DIV/0!</v>
      </c>
      <c r="E114" s="13"/>
    </row>
    <row r="115" spans="1:5">
      <c r="A115" s="27" t="s">
        <v>112</v>
      </c>
      <c r="B115" s="13"/>
      <c r="C115" s="13"/>
      <c r="D115" s="6" t="e">
        <f t="shared" si="1"/>
        <v>#DIV/0!</v>
      </c>
      <c r="E115" s="13"/>
    </row>
    <row r="116" spans="1:5">
      <c r="A116" s="24" t="s">
        <v>113</v>
      </c>
      <c r="B116" s="25">
        <f>SUM(B117:B124)</f>
        <v>0</v>
      </c>
      <c r="C116" s="25">
        <f>SUM(C117:C124)</f>
        <v>0</v>
      </c>
      <c r="D116" s="6" t="e">
        <f t="shared" si="1"/>
        <v>#DIV/0!</v>
      </c>
      <c r="E116" s="25"/>
    </row>
    <row r="117" spans="1:5">
      <c r="A117" s="26" t="s">
        <v>54</v>
      </c>
      <c r="B117" s="13"/>
      <c r="C117" s="13"/>
      <c r="D117" s="6" t="e">
        <f t="shared" si="1"/>
        <v>#DIV/0!</v>
      </c>
      <c r="E117" s="13"/>
    </row>
    <row r="118" spans="1:5">
      <c r="A118" s="26" t="s">
        <v>43</v>
      </c>
      <c r="B118" s="13"/>
      <c r="C118" s="13"/>
      <c r="D118" s="6" t="e">
        <f t="shared" si="1"/>
        <v>#DIV/0!</v>
      </c>
      <c r="E118" s="13"/>
    </row>
    <row r="119" spans="1:5">
      <c r="A119" s="26" t="s">
        <v>44</v>
      </c>
      <c r="B119" s="13"/>
      <c r="C119" s="13"/>
      <c r="D119" s="6" t="e">
        <f t="shared" si="1"/>
        <v>#DIV/0!</v>
      </c>
      <c r="E119" s="13"/>
    </row>
    <row r="120" spans="1:5">
      <c r="A120" s="27" t="s">
        <v>114</v>
      </c>
      <c r="B120" s="13"/>
      <c r="C120" s="13"/>
      <c r="D120" s="6" t="e">
        <f t="shared" si="1"/>
        <v>#DIV/0!</v>
      </c>
      <c r="E120" s="13"/>
    </row>
    <row r="121" spans="1:5">
      <c r="A121" s="27" t="s">
        <v>115</v>
      </c>
      <c r="B121" s="13"/>
      <c r="C121" s="13"/>
      <c r="D121" s="6" t="e">
        <f t="shared" si="1"/>
        <v>#DIV/0!</v>
      </c>
      <c r="E121" s="13"/>
    </row>
    <row r="122" spans="1:5">
      <c r="A122" s="27" t="s">
        <v>116</v>
      </c>
      <c r="B122" s="13"/>
      <c r="C122" s="13"/>
      <c r="D122" s="6" t="e">
        <f t="shared" si="1"/>
        <v>#DIV/0!</v>
      </c>
      <c r="E122" s="13"/>
    </row>
    <row r="123" spans="1:5">
      <c r="A123" s="26" t="s">
        <v>51</v>
      </c>
      <c r="B123" s="13"/>
      <c r="C123" s="13"/>
      <c r="D123" s="6" t="e">
        <f t="shared" si="1"/>
        <v>#DIV/0!</v>
      </c>
      <c r="E123" s="13"/>
    </row>
    <row r="124" spans="1:5">
      <c r="A124" s="26" t="s">
        <v>117</v>
      </c>
      <c r="B124" s="13"/>
      <c r="C124" s="13"/>
      <c r="D124" s="6" t="e">
        <f t="shared" si="1"/>
        <v>#DIV/0!</v>
      </c>
      <c r="E124" s="13"/>
    </row>
    <row r="125" spans="1:5">
      <c r="A125" s="24" t="s">
        <v>118</v>
      </c>
      <c r="B125" s="25">
        <f>SUM(B126:B135)</f>
        <v>0</v>
      </c>
      <c r="C125" s="25">
        <f>SUM(C126:C135)</f>
        <v>19.899999999999999</v>
      </c>
      <c r="D125" s="6" t="e">
        <f t="shared" si="1"/>
        <v>#DIV/0!</v>
      </c>
      <c r="E125" s="25"/>
    </row>
    <row r="126" spans="1:5">
      <c r="A126" s="26" t="s">
        <v>54</v>
      </c>
      <c r="B126" s="13"/>
      <c r="C126" s="13"/>
      <c r="D126" s="6" t="e">
        <f t="shared" si="1"/>
        <v>#DIV/0!</v>
      </c>
      <c r="E126" s="13"/>
    </row>
    <row r="127" spans="1:5">
      <c r="A127" s="26" t="s">
        <v>43</v>
      </c>
      <c r="B127" s="13"/>
      <c r="C127" s="13"/>
      <c r="D127" s="6" t="e">
        <f t="shared" si="1"/>
        <v>#DIV/0!</v>
      </c>
      <c r="E127" s="13"/>
    </row>
    <row r="128" spans="1:5">
      <c r="A128" s="26" t="s">
        <v>44</v>
      </c>
      <c r="B128" s="13"/>
      <c r="C128" s="13"/>
      <c r="D128" s="6" t="e">
        <f t="shared" si="1"/>
        <v>#DIV/0!</v>
      </c>
      <c r="E128" s="13"/>
    </row>
    <row r="129" spans="1:5">
      <c r="A129" s="27" t="s">
        <v>119</v>
      </c>
      <c r="B129" s="13"/>
      <c r="C129" s="13"/>
      <c r="D129" s="6" t="e">
        <f t="shared" si="1"/>
        <v>#DIV/0!</v>
      </c>
      <c r="E129" s="13"/>
    </row>
    <row r="130" spans="1:5">
      <c r="A130" s="27" t="s">
        <v>120</v>
      </c>
      <c r="B130" s="13"/>
      <c r="C130" s="13"/>
      <c r="D130" s="6" t="e">
        <f t="shared" si="1"/>
        <v>#DIV/0!</v>
      </c>
      <c r="E130" s="13"/>
    </row>
    <row r="131" spans="1:5">
      <c r="A131" s="27" t="s">
        <v>121</v>
      </c>
      <c r="B131" s="13"/>
      <c r="C131" s="13"/>
      <c r="D131" s="6" t="e">
        <f t="shared" si="1"/>
        <v>#DIV/0!</v>
      </c>
      <c r="E131" s="13"/>
    </row>
    <row r="132" spans="1:5">
      <c r="A132" s="26" t="s">
        <v>122</v>
      </c>
      <c r="B132" s="13"/>
      <c r="C132" s="13"/>
      <c r="D132" s="6" t="e">
        <f t="shared" si="1"/>
        <v>#DIV/0!</v>
      </c>
      <c r="E132" s="13"/>
    </row>
    <row r="133" spans="1:5">
      <c r="A133" s="26" t="s">
        <v>123</v>
      </c>
      <c r="B133" s="13"/>
      <c r="C133" s="13">
        <v>19.899999999999999</v>
      </c>
      <c r="D133" s="6" t="e">
        <f t="shared" si="1"/>
        <v>#DIV/0!</v>
      </c>
      <c r="E133" s="13"/>
    </row>
    <row r="134" spans="1:5">
      <c r="A134" s="26" t="s">
        <v>51</v>
      </c>
      <c r="B134" s="13"/>
      <c r="C134" s="13"/>
      <c r="D134" s="6" t="e">
        <f t="shared" ref="D134:D197" si="2">C134*100/B134</f>
        <v>#DIV/0!</v>
      </c>
      <c r="E134" s="13"/>
    </row>
    <row r="135" spans="1:5">
      <c r="A135" s="27" t="s">
        <v>124</v>
      </c>
      <c r="B135" s="13"/>
      <c r="C135" s="13"/>
      <c r="D135" s="6" t="e">
        <f t="shared" si="2"/>
        <v>#DIV/0!</v>
      </c>
      <c r="E135" s="13"/>
    </row>
    <row r="136" spans="1:5">
      <c r="A136" s="24" t="s">
        <v>125</v>
      </c>
      <c r="B136" s="25">
        <f>SUM(B137:B148)</f>
        <v>0</v>
      </c>
      <c r="C136" s="25">
        <f>SUM(C137:C148)</f>
        <v>0</v>
      </c>
      <c r="D136" s="6" t="e">
        <f t="shared" si="2"/>
        <v>#DIV/0!</v>
      </c>
      <c r="E136" s="25"/>
    </row>
    <row r="137" spans="1:5">
      <c r="A137" s="27" t="s">
        <v>54</v>
      </c>
      <c r="B137" s="13"/>
      <c r="C137" s="13"/>
      <c r="D137" s="6" t="e">
        <f t="shared" si="2"/>
        <v>#DIV/0!</v>
      </c>
      <c r="E137" s="13"/>
    </row>
    <row r="138" spans="1:5">
      <c r="A138" s="13" t="s">
        <v>43</v>
      </c>
      <c r="B138" s="13"/>
      <c r="C138" s="13"/>
      <c r="D138" s="6" t="e">
        <f t="shared" si="2"/>
        <v>#DIV/0!</v>
      </c>
      <c r="E138" s="13"/>
    </row>
    <row r="139" spans="1:5">
      <c r="A139" s="26" t="s">
        <v>44</v>
      </c>
      <c r="B139" s="13"/>
      <c r="C139" s="13"/>
      <c r="D139" s="6" t="e">
        <f t="shared" si="2"/>
        <v>#DIV/0!</v>
      </c>
      <c r="E139" s="13"/>
    </row>
    <row r="140" spans="1:5">
      <c r="A140" s="26" t="s">
        <v>126</v>
      </c>
      <c r="B140" s="13"/>
      <c r="C140" s="13"/>
      <c r="D140" s="6" t="e">
        <f t="shared" si="2"/>
        <v>#DIV/0!</v>
      </c>
      <c r="E140" s="13"/>
    </row>
    <row r="141" spans="1:5">
      <c r="A141" s="26" t="s">
        <v>127</v>
      </c>
      <c r="B141" s="13"/>
      <c r="C141" s="13"/>
      <c r="D141" s="6" t="e">
        <f t="shared" si="2"/>
        <v>#DIV/0!</v>
      </c>
      <c r="E141" s="13"/>
    </row>
    <row r="142" spans="1:5">
      <c r="A142" s="31" t="s">
        <v>128</v>
      </c>
      <c r="B142" s="13"/>
      <c r="C142" s="13"/>
      <c r="D142" s="6" t="e">
        <f t="shared" si="2"/>
        <v>#DIV/0!</v>
      </c>
      <c r="E142" s="13"/>
    </row>
    <row r="143" spans="1:5">
      <c r="A143" s="27" t="s">
        <v>129</v>
      </c>
      <c r="B143" s="13"/>
      <c r="C143" s="13"/>
      <c r="D143" s="6" t="e">
        <f t="shared" si="2"/>
        <v>#DIV/0!</v>
      </c>
      <c r="E143" s="13"/>
    </row>
    <row r="144" spans="1:5">
      <c r="A144" s="26" t="s">
        <v>130</v>
      </c>
      <c r="B144" s="13"/>
      <c r="C144" s="13"/>
      <c r="D144" s="6" t="e">
        <f t="shared" si="2"/>
        <v>#DIV/0!</v>
      </c>
      <c r="E144" s="13"/>
    </row>
    <row r="145" spans="1:5">
      <c r="A145" s="26" t="s">
        <v>131</v>
      </c>
      <c r="B145" s="13"/>
      <c r="C145" s="13"/>
      <c r="D145" s="6" t="e">
        <f t="shared" si="2"/>
        <v>#DIV/0!</v>
      </c>
      <c r="E145" s="13"/>
    </row>
    <row r="146" spans="1:5">
      <c r="A146" s="26" t="s">
        <v>132</v>
      </c>
      <c r="B146" s="13"/>
      <c r="C146" s="13"/>
      <c r="D146" s="6" t="e">
        <f t="shared" si="2"/>
        <v>#DIV/0!</v>
      </c>
      <c r="E146" s="13"/>
    </row>
    <row r="147" spans="1:5">
      <c r="A147" s="26" t="s">
        <v>51</v>
      </c>
      <c r="B147" s="13"/>
      <c r="C147" s="13"/>
      <c r="D147" s="6" t="e">
        <f t="shared" si="2"/>
        <v>#DIV/0!</v>
      </c>
      <c r="E147" s="13"/>
    </row>
    <row r="148" spans="1:5">
      <c r="A148" s="26" t="s">
        <v>133</v>
      </c>
      <c r="B148" s="13"/>
      <c r="C148" s="13"/>
      <c r="D148" s="6" t="e">
        <f t="shared" si="2"/>
        <v>#DIV/0!</v>
      </c>
      <c r="E148" s="13"/>
    </row>
    <row r="149" spans="1:5">
      <c r="A149" s="24" t="s">
        <v>134</v>
      </c>
      <c r="B149" s="25">
        <f>SUM(B150:B155)</f>
        <v>0</v>
      </c>
      <c r="C149" s="25">
        <f>SUM(C150:C155)</f>
        <v>0</v>
      </c>
      <c r="D149" s="6" t="e">
        <f t="shared" si="2"/>
        <v>#DIV/0!</v>
      </c>
      <c r="E149" s="25"/>
    </row>
    <row r="150" spans="1:5">
      <c r="A150" s="26" t="s">
        <v>54</v>
      </c>
      <c r="B150" s="13"/>
      <c r="C150" s="13"/>
      <c r="D150" s="6" t="e">
        <f t="shared" si="2"/>
        <v>#DIV/0!</v>
      </c>
      <c r="E150" s="13"/>
    </row>
    <row r="151" spans="1:5">
      <c r="A151" s="26" t="s">
        <v>43</v>
      </c>
      <c r="B151" s="13"/>
      <c r="C151" s="13"/>
      <c r="D151" s="6" t="e">
        <f t="shared" si="2"/>
        <v>#DIV/0!</v>
      </c>
      <c r="E151" s="13"/>
    </row>
    <row r="152" spans="1:5">
      <c r="A152" s="27" t="s">
        <v>44</v>
      </c>
      <c r="B152" s="13"/>
      <c r="C152" s="13"/>
      <c r="D152" s="6" t="e">
        <f t="shared" si="2"/>
        <v>#DIV/0!</v>
      </c>
      <c r="E152" s="13"/>
    </row>
    <row r="153" spans="1:5">
      <c r="A153" s="27" t="s">
        <v>135</v>
      </c>
      <c r="B153" s="13"/>
      <c r="C153" s="13"/>
      <c r="D153" s="6" t="e">
        <f t="shared" si="2"/>
        <v>#DIV/0!</v>
      </c>
      <c r="E153" s="13"/>
    </row>
    <row r="154" spans="1:5">
      <c r="A154" s="27" t="s">
        <v>51</v>
      </c>
      <c r="B154" s="13"/>
      <c r="C154" s="13"/>
      <c r="D154" s="6" t="e">
        <f t="shared" si="2"/>
        <v>#DIV/0!</v>
      </c>
      <c r="E154" s="13"/>
    </row>
    <row r="155" spans="1:5">
      <c r="A155" s="13" t="s">
        <v>136</v>
      </c>
      <c r="B155" s="13"/>
      <c r="C155" s="13"/>
      <c r="D155" s="6" t="e">
        <f t="shared" si="2"/>
        <v>#DIV/0!</v>
      </c>
      <c r="E155" s="13"/>
    </row>
    <row r="156" spans="1:5">
      <c r="A156" s="24" t="s">
        <v>137</v>
      </c>
      <c r="B156" s="25">
        <f>SUM(B157:B163)</f>
        <v>0</v>
      </c>
      <c r="C156" s="25">
        <f>SUM(C157:C163)</f>
        <v>0</v>
      </c>
      <c r="D156" s="6" t="e">
        <f t="shared" si="2"/>
        <v>#DIV/0!</v>
      </c>
      <c r="E156" s="25"/>
    </row>
    <row r="157" spans="1:5">
      <c r="A157" s="26" t="s">
        <v>54</v>
      </c>
      <c r="B157" s="13"/>
      <c r="C157" s="13"/>
      <c r="D157" s="6" t="e">
        <f t="shared" si="2"/>
        <v>#DIV/0!</v>
      </c>
      <c r="E157" s="13"/>
    </row>
    <row r="158" spans="1:5">
      <c r="A158" s="27" t="s">
        <v>43</v>
      </c>
      <c r="B158" s="13"/>
      <c r="C158" s="13"/>
      <c r="D158" s="6" t="e">
        <f t="shared" si="2"/>
        <v>#DIV/0!</v>
      </c>
      <c r="E158" s="13"/>
    </row>
    <row r="159" spans="1:5">
      <c r="A159" s="27" t="s">
        <v>44</v>
      </c>
      <c r="B159" s="13"/>
      <c r="C159" s="13"/>
      <c r="D159" s="6" t="e">
        <f t="shared" si="2"/>
        <v>#DIV/0!</v>
      </c>
      <c r="E159" s="13"/>
    </row>
    <row r="160" spans="1:5">
      <c r="A160" s="27" t="s">
        <v>138</v>
      </c>
      <c r="B160" s="13"/>
      <c r="C160" s="13"/>
      <c r="D160" s="6" t="e">
        <f t="shared" si="2"/>
        <v>#DIV/0!</v>
      </c>
      <c r="E160" s="13"/>
    </row>
    <row r="161" spans="1:5">
      <c r="A161" s="13" t="s">
        <v>139</v>
      </c>
      <c r="B161" s="13"/>
      <c r="C161" s="13"/>
      <c r="D161" s="6" t="e">
        <f t="shared" si="2"/>
        <v>#DIV/0!</v>
      </c>
      <c r="E161" s="13"/>
    </row>
    <row r="162" spans="1:5">
      <c r="A162" s="26" t="s">
        <v>51</v>
      </c>
      <c r="B162" s="13"/>
      <c r="C162" s="13"/>
      <c r="D162" s="6" t="e">
        <f t="shared" si="2"/>
        <v>#DIV/0!</v>
      </c>
      <c r="E162" s="13"/>
    </row>
    <row r="163" spans="1:5">
      <c r="A163" s="26" t="s">
        <v>140</v>
      </c>
      <c r="B163" s="13"/>
      <c r="C163" s="13"/>
      <c r="D163" s="6" t="e">
        <f t="shared" si="2"/>
        <v>#DIV/0!</v>
      </c>
      <c r="E163" s="13"/>
    </row>
    <row r="164" spans="1:5">
      <c r="A164" s="24" t="s">
        <v>141</v>
      </c>
      <c r="B164" s="25">
        <f>SUM(B165:B169)</f>
        <v>0</v>
      </c>
      <c r="C164" s="25">
        <f>SUM(C165:C169)</f>
        <v>0</v>
      </c>
      <c r="D164" s="6" t="e">
        <f t="shared" si="2"/>
        <v>#DIV/0!</v>
      </c>
      <c r="E164" s="25"/>
    </row>
    <row r="165" spans="1:5">
      <c r="A165" s="27" t="s">
        <v>54</v>
      </c>
      <c r="B165" s="13"/>
      <c r="C165" s="13"/>
      <c r="D165" s="6" t="e">
        <f t="shared" si="2"/>
        <v>#DIV/0!</v>
      </c>
      <c r="E165" s="13"/>
    </row>
    <row r="166" spans="1:5">
      <c r="A166" s="27" t="s">
        <v>43</v>
      </c>
      <c r="B166" s="13"/>
      <c r="C166" s="13"/>
      <c r="D166" s="6" t="e">
        <f t="shared" si="2"/>
        <v>#DIV/0!</v>
      </c>
      <c r="E166" s="13"/>
    </row>
    <row r="167" spans="1:5">
      <c r="A167" s="26" t="s">
        <v>44</v>
      </c>
      <c r="B167" s="13"/>
      <c r="C167" s="13"/>
      <c r="D167" s="6" t="e">
        <f t="shared" si="2"/>
        <v>#DIV/0!</v>
      </c>
      <c r="E167" s="13"/>
    </row>
    <row r="168" spans="1:5">
      <c r="A168" s="28" t="s">
        <v>142</v>
      </c>
      <c r="B168" s="13"/>
      <c r="C168" s="13"/>
      <c r="D168" s="6" t="e">
        <f t="shared" si="2"/>
        <v>#DIV/0!</v>
      </c>
      <c r="E168" s="13"/>
    </row>
    <row r="169" spans="1:5">
      <c r="A169" s="26" t="s">
        <v>143</v>
      </c>
      <c r="B169" s="13"/>
      <c r="C169" s="13"/>
      <c r="D169" s="6" t="e">
        <f t="shared" si="2"/>
        <v>#DIV/0!</v>
      </c>
      <c r="E169" s="13"/>
    </row>
    <row r="170" spans="1:5">
      <c r="A170" s="24" t="s">
        <v>144</v>
      </c>
      <c r="B170" s="25">
        <f>SUM(B171:B176)</f>
        <v>0</v>
      </c>
      <c r="C170" s="25">
        <f>SUM(C171:C176)</f>
        <v>0</v>
      </c>
      <c r="D170" s="6" t="e">
        <f t="shared" si="2"/>
        <v>#DIV/0!</v>
      </c>
      <c r="E170" s="25"/>
    </row>
    <row r="171" spans="1:5">
      <c r="A171" s="27" t="s">
        <v>54</v>
      </c>
      <c r="B171" s="13"/>
      <c r="C171" s="13"/>
      <c r="D171" s="6" t="e">
        <f t="shared" si="2"/>
        <v>#DIV/0!</v>
      </c>
      <c r="E171" s="13"/>
    </row>
    <row r="172" spans="1:5">
      <c r="A172" s="27" t="s">
        <v>43</v>
      </c>
      <c r="B172" s="13"/>
      <c r="C172" s="13"/>
      <c r="D172" s="6" t="e">
        <f t="shared" si="2"/>
        <v>#DIV/0!</v>
      </c>
      <c r="E172" s="13"/>
    </row>
    <row r="173" spans="1:5">
      <c r="A173" s="13" t="s">
        <v>44</v>
      </c>
      <c r="B173" s="13"/>
      <c r="C173" s="13"/>
      <c r="D173" s="6" t="e">
        <f t="shared" si="2"/>
        <v>#DIV/0!</v>
      </c>
      <c r="E173" s="13"/>
    </row>
    <row r="174" spans="1:5">
      <c r="A174" s="26" t="s">
        <v>57</v>
      </c>
      <c r="B174" s="32"/>
      <c r="C174" s="32"/>
      <c r="D174" s="6" t="e">
        <f t="shared" si="2"/>
        <v>#DIV/0!</v>
      </c>
      <c r="E174" s="13"/>
    </row>
    <row r="175" spans="1:5">
      <c r="A175" s="26" t="s">
        <v>51</v>
      </c>
      <c r="B175" s="13"/>
      <c r="C175" s="13"/>
      <c r="D175" s="6" t="e">
        <f t="shared" si="2"/>
        <v>#DIV/0!</v>
      </c>
      <c r="E175" s="13"/>
    </row>
    <row r="176" spans="1:5">
      <c r="A176" s="26" t="s">
        <v>145</v>
      </c>
      <c r="B176" s="13"/>
      <c r="C176" s="13"/>
      <c r="D176" s="6" t="e">
        <f t="shared" si="2"/>
        <v>#DIV/0!</v>
      </c>
      <c r="E176" s="13"/>
    </row>
    <row r="177" spans="1:5">
      <c r="A177" s="24" t="s">
        <v>146</v>
      </c>
      <c r="B177" s="25">
        <f>SUM(B178:B183)</f>
        <v>0</v>
      </c>
      <c r="C177" s="25">
        <f>SUM(C178:C183)</f>
        <v>10</v>
      </c>
      <c r="D177" s="6" t="e">
        <f t="shared" si="2"/>
        <v>#DIV/0!</v>
      </c>
      <c r="E177" s="25"/>
    </row>
    <row r="178" spans="1:5">
      <c r="A178" s="27" t="s">
        <v>54</v>
      </c>
      <c r="B178" s="13"/>
      <c r="C178" s="13">
        <v>10</v>
      </c>
      <c r="D178" s="6" t="e">
        <f t="shared" si="2"/>
        <v>#DIV/0!</v>
      </c>
      <c r="E178" s="13"/>
    </row>
    <row r="179" spans="1:5">
      <c r="A179" s="27" t="s">
        <v>43</v>
      </c>
      <c r="B179" s="13"/>
      <c r="C179" s="13"/>
      <c r="D179" s="6" t="e">
        <f t="shared" si="2"/>
        <v>#DIV/0!</v>
      </c>
      <c r="E179" s="13"/>
    </row>
    <row r="180" spans="1:5">
      <c r="A180" s="26" t="s">
        <v>44</v>
      </c>
      <c r="B180" s="13"/>
      <c r="C180" s="13"/>
      <c r="D180" s="6" t="e">
        <f t="shared" si="2"/>
        <v>#DIV/0!</v>
      </c>
      <c r="E180" s="13"/>
    </row>
    <row r="181" spans="1:5">
      <c r="A181" s="26" t="s">
        <v>147</v>
      </c>
      <c r="B181" s="13"/>
      <c r="C181" s="13"/>
      <c r="D181" s="6" t="e">
        <f t="shared" si="2"/>
        <v>#DIV/0!</v>
      </c>
      <c r="E181" s="13"/>
    </row>
    <row r="182" spans="1:5">
      <c r="A182" s="27" t="s">
        <v>51</v>
      </c>
      <c r="B182" s="13"/>
      <c r="C182" s="13"/>
      <c r="D182" s="6" t="e">
        <f t="shared" si="2"/>
        <v>#DIV/0!</v>
      </c>
      <c r="E182" s="13"/>
    </row>
    <row r="183" spans="1:5">
      <c r="A183" s="27" t="s">
        <v>148</v>
      </c>
      <c r="B183" s="13"/>
      <c r="C183" s="13"/>
      <c r="D183" s="6" t="e">
        <f t="shared" si="2"/>
        <v>#DIV/0!</v>
      </c>
      <c r="E183" s="13"/>
    </row>
    <row r="184" spans="1:5">
      <c r="A184" s="24" t="s">
        <v>149</v>
      </c>
      <c r="B184" s="25">
        <f>SUM(B185:B190)</f>
        <v>0</v>
      </c>
      <c r="C184" s="25">
        <f>SUM(C185:C190)</f>
        <v>0</v>
      </c>
      <c r="D184" s="6" t="e">
        <f t="shared" si="2"/>
        <v>#DIV/0!</v>
      </c>
      <c r="E184" s="25"/>
    </row>
    <row r="185" spans="1:5">
      <c r="A185" s="27" t="s">
        <v>54</v>
      </c>
      <c r="B185" s="13"/>
      <c r="C185" s="13"/>
      <c r="D185" s="6" t="e">
        <f t="shared" si="2"/>
        <v>#DIV/0!</v>
      </c>
      <c r="E185" s="13"/>
    </row>
    <row r="186" spans="1:5">
      <c r="A186" s="26" t="s">
        <v>43</v>
      </c>
      <c r="B186" s="13"/>
      <c r="C186" s="13"/>
      <c r="D186" s="6" t="e">
        <f t="shared" si="2"/>
        <v>#DIV/0!</v>
      </c>
      <c r="E186" s="13"/>
    </row>
    <row r="187" spans="1:5">
      <c r="A187" s="26" t="s">
        <v>44</v>
      </c>
      <c r="B187" s="13"/>
      <c r="C187" s="13"/>
      <c r="D187" s="6" t="e">
        <f t="shared" si="2"/>
        <v>#DIV/0!</v>
      </c>
      <c r="E187" s="13"/>
    </row>
    <row r="188" spans="1:5">
      <c r="A188" s="26" t="s">
        <v>150</v>
      </c>
      <c r="B188" s="13"/>
      <c r="C188" s="13"/>
      <c r="D188" s="6" t="e">
        <f t="shared" si="2"/>
        <v>#DIV/0!</v>
      </c>
      <c r="E188" s="13"/>
    </row>
    <row r="189" spans="1:5">
      <c r="A189" s="27" t="s">
        <v>51</v>
      </c>
      <c r="B189" s="13"/>
      <c r="C189" s="13"/>
      <c r="D189" s="6" t="e">
        <f t="shared" si="2"/>
        <v>#DIV/0!</v>
      </c>
      <c r="E189" s="13"/>
    </row>
    <row r="190" spans="1:5">
      <c r="A190" s="27" t="s">
        <v>151</v>
      </c>
      <c r="B190" s="13"/>
      <c r="C190" s="13"/>
      <c r="D190" s="6" t="e">
        <f t="shared" si="2"/>
        <v>#DIV/0!</v>
      </c>
      <c r="E190" s="13"/>
    </row>
    <row r="191" spans="1:5">
      <c r="A191" s="24" t="s">
        <v>152</v>
      </c>
      <c r="B191" s="25">
        <f>SUM(B192:B197)</f>
        <v>0</v>
      </c>
      <c r="C191" s="25">
        <f>SUM(C192:C197)</f>
        <v>0</v>
      </c>
      <c r="D191" s="6" t="e">
        <f t="shared" si="2"/>
        <v>#DIV/0!</v>
      </c>
      <c r="E191" s="25"/>
    </row>
    <row r="192" spans="1:5">
      <c r="A192" s="26" t="s">
        <v>54</v>
      </c>
      <c r="B192" s="13"/>
      <c r="C192" s="13"/>
      <c r="D192" s="6" t="e">
        <f t="shared" si="2"/>
        <v>#DIV/0!</v>
      </c>
      <c r="E192" s="13"/>
    </row>
    <row r="193" spans="1:5">
      <c r="A193" s="26" t="s">
        <v>43</v>
      </c>
      <c r="B193" s="13"/>
      <c r="C193" s="13"/>
      <c r="D193" s="6" t="e">
        <f t="shared" si="2"/>
        <v>#DIV/0!</v>
      </c>
      <c r="E193" s="13"/>
    </row>
    <row r="194" spans="1:5">
      <c r="A194" s="26" t="s">
        <v>44</v>
      </c>
      <c r="B194" s="13"/>
      <c r="C194" s="13"/>
      <c r="D194" s="6" t="e">
        <f t="shared" si="2"/>
        <v>#DIV/0!</v>
      </c>
      <c r="E194" s="13"/>
    </row>
    <row r="195" spans="1:5">
      <c r="A195" s="26" t="s">
        <v>153</v>
      </c>
      <c r="B195" s="13"/>
      <c r="C195" s="13"/>
      <c r="D195" s="6" t="e">
        <f t="shared" si="2"/>
        <v>#DIV/0!</v>
      </c>
      <c r="E195" s="13"/>
    </row>
    <row r="196" spans="1:5">
      <c r="A196" s="26" t="s">
        <v>154</v>
      </c>
      <c r="B196" s="13"/>
      <c r="C196" s="13"/>
      <c r="D196" s="6" t="e">
        <f t="shared" si="2"/>
        <v>#DIV/0!</v>
      </c>
      <c r="E196" s="13"/>
    </row>
    <row r="197" spans="1:5">
      <c r="A197" s="27" t="s">
        <v>155</v>
      </c>
      <c r="B197" s="13"/>
      <c r="C197" s="13"/>
      <c r="D197" s="6" t="e">
        <f t="shared" si="2"/>
        <v>#DIV/0!</v>
      </c>
      <c r="E197" s="13"/>
    </row>
    <row r="198" spans="1:5">
      <c r="A198" s="24" t="s">
        <v>156</v>
      </c>
      <c r="B198" s="25">
        <f>SUM(B199:B204)</f>
        <v>0</v>
      </c>
      <c r="C198" s="25">
        <f>SUM(C199:C204)</f>
        <v>115</v>
      </c>
      <c r="D198" s="6" t="e">
        <f t="shared" ref="D198:D261" si="3">C198*100/B198</f>
        <v>#DIV/0!</v>
      </c>
      <c r="E198" s="25"/>
    </row>
    <row r="199" spans="1:5">
      <c r="A199" s="13" t="s">
        <v>54</v>
      </c>
      <c r="B199" s="13"/>
      <c r="C199" s="13">
        <v>115</v>
      </c>
      <c r="D199" s="6" t="e">
        <f t="shared" si="3"/>
        <v>#DIV/0!</v>
      </c>
      <c r="E199" s="13"/>
    </row>
    <row r="200" spans="1:5">
      <c r="A200" s="26" t="s">
        <v>43</v>
      </c>
      <c r="B200" s="13"/>
      <c r="C200" s="13"/>
      <c r="D200" s="6" t="e">
        <f t="shared" si="3"/>
        <v>#DIV/0!</v>
      </c>
      <c r="E200" s="13"/>
    </row>
    <row r="201" spans="1:5">
      <c r="A201" s="26" t="s">
        <v>44</v>
      </c>
      <c r="B201" s="13"/>
      <c r="C201" s="13"/>
      <c r="D201" s="6" t="e">
        <f t="shared" si="3"/>
        <v>#DIV/0!</v>
      </c>
      <c r="E201" s="13"/>
    </row>
    <row r="202" spans="1:5">
      <c r="A202" s="26" t="s">
        <v>157</v>
      </c>
      <c r="B202" s="13"/>
      <c r="C202" s="13"/>
      <c r="D202" s="6" t="e">
        <f t="shared" si="3"/>
        <v>#DIV/0!</v>
      </c>
      <c r="E202" s="13"/>
    </row>
    <row r="203" spans="1:5">
      <c r="A203" s="26" t="s">
        <v>51</v>
      </c>
      <c r="B203" s="13"/>
      <c r="C203" s="13"/>
      <c r="D203" s="6" t="e">
        <f t="shared" si="3"/>
        <v>#DIV/0!</v>
      </c>
      <c r="E203" s="13"/>
    </row>
    <row r="204" spans="1:5">
      <c r="A204" s="27" t="s">
        <v>158</v>
      </c>
      <c r="B204" s="13"/>
      <c r="C204" s="13"/>
      <c r="D204" s="6" t="e">
        <f t="shared" si="3"/>
        <v>#DIV/0!</v>
      </c>
      <c r="E204" s="13"/>
    </row>
    <row r="205" spans="1:5">
      <c r="A205" s="24" t="s">
        <v>159</v>
      </c>
      <c r="B205" s="25">
        <f>SUM(B206:B212)</f>
        <v>0</v>
      </c>
      <c r="C205" s="25">
        <f>SUM(C206:C212)</f>
        <v>0</v>
      </c>
      <c r="D205" s="6" t="e">
        <f t="shared" si="3"/>
        <v>#DIV/0!</v>
      </c>
      <c r="E205" s="25"/>
    </row>
    <row r="206" spans="1:5">
      <c r="A206" s="27" t="s">
        <v>54</v>
      </c>
      <c r="B206" s="13"/>
      <c r="C206" s="13"/>
      <c r="D206" s="6" t="e">
        <f t="shared" si="3"/>
        <v>#DIV/0!</v>
      </c>
      <c r="E206" s="13"/>
    </row>
    <row r="207" spans="1:5">
      <c r="A207" s="26" t="s">
        <v>43</v>
      </c>
      <c r="B207" s="13"/>
      <c r="C207" s="13"/>
      <c r="D207" s="6" t="e">
        <f t="shared" si="3"/>
        <v>#DIV/0!</v>
      </c>
      <c r="E207" s="13"/>
    </row>
    <row r="208" spans="1:5">
      <c r="A208" s="26" t="s">
        <v>44</v>
      </c>
      <c r="B208" s="13"/>
      <c r="C208" s="13"/>
      <c r="D208" s="6" t="e">
        <f t="shared" si="3"/>
        <v>#DIV/0!</v>
      </c>
      <c r="E208" s="13"/>
    </row>
    <row r="209" spans="1:5">
      <c r="A209" s="26" t="s">
        <v>160</v>
      </c>
      <c r="B209" s="13"/>
      <c r="C209" s="13"/>
      <c r="D209" s="6" t="e">
        <f t="shared" si="3"/>
        <v>#DIV/0!</v>
      </c>
      <c r="E209" s="13"/>
    </row>
    <row r="210" spans="1:5">
      <c r="A210" s="26" t="s">
        <v>161</v>
      </c>
      <c r="B210" s="13"/>
      <c r="C210" s="13"/>
      <c r="D210" s="6" t="e">
        <f t="shared" si="3"/>
        <v>#DIV/0!</v>
      </c>
      <c r="E210" s="13"/>
    </row>
    <row r="211" spans="1:5">
      <c r="A211" s="26" t="s">
        <v>51</v>
      </c>
      <c r="B211" s="32"/>
      <c r="C211" s="32"/>
      <c r="D211" s="6" t="e">
        <f t="shared" si="3"/>
        <v>#DIV/0!</v>
      </c>
      <c r="E211" s="32"/>
    </row>
    <row r="212" spans="1:5">
      <c r="A212" s="27" t="s">
        <v>162</v>
      </c>
      <c r="B212" s="32"/>
      <c r="C212" s="32"/>
      <c r="D212" s="6" t="e">
        <f t="shared" si="3"/>
        <v>#DIV/0!</v>
      </c>
      <c r="E212" s="32"/>
    </row>
    <row r="213" spans="1:5">
      <c r="A213" s="24" t="s">
        <v>163</v>
      </c>
      <c r="B213" s="25">
        <f>SUM(B214:B218)</f>
        <v>0</v>
      </c>
      <c r="C213" s="25">
        <f>SUM(C214:C218)</f>
        <v>0</v>
      </c>
      <c r="D213" s="6" t="e">
        <f t="shared" si="3"/>
        <v>#DIV/0!</v>
      </c>
      <c r="E213" s="25"/>
    </row>
    <row r="214" spans="1:5">
      <c r="A214" s="27" t="s">
        <v>54</v>
      </c>
      <c r="B214" s="13"/>
      <c r="C214" s="13"/>
      <c r="D214" s="6" t="e">
        <f t="shared" si="3"/>
        <v>#DIV/0!</v>
      </c>
      <c r="E214" s="13"/>
    </row>
    <row r="215" spans="1:5">
      <c r="A215" s="13" t="s">
        <v>43</v>
      </c>
      <c r="B215" s="13"/>
      <c r="C215" s="13"/>
      <c r="D215" s="6" t="e">
        <f t="shared" si="3"/>
        <v>#DIV/0!</v>
      </c>
      <c r="E215" s="13"/>
    </row>
    <row r="216" spans="1:5">
      <c r="A216" s="26" t="s">
        <v>44</v>
      </c>
      <c r="B216" s="33"/>
      <c r="C216" s="33"/>
      <c r="D216" s="6" t="e">
        <f t="shared" si="3"/>
        <v>#DIV/0!</v>
      </c>
      <c r="E216" s="13"/>
    </row>
    <row r="217" spans="1:5">
      <c r="A217" s="26" t="s">
        <v>51</v>
      </c>
      <c r="B217" s="33"/>
      <c r="C217" s="33"/>
      <c r="D217" s="6" t="e">
        <f t="shared" si="3"/>
        <v>#DIV/0!</v>
      </c>
      <c r="E217" s="13"/>
    </row>
    <row r="218" spans="1:5">
      <c r="A218" s="26" t="s">
        <v>164</v>
      </c>
      <c r="B218" s="33"/>
      <c r="C218" s="33"/>
      <c r="D218" s="6" t="e">
        <f t="shared" si="3"/>
        <v>#DIV/0!</v>
      </c>
      <c r="E218" s="13"/>
    </row>
    <row r="219" spans="1:5">
      <c r="A219" s="24" t="s">
        <v>165</v>
      </c>
      <c r="B219" s="25">
        <f>SUM(B220:B224)</f>
        <v>0</v>
      </c>
      <c r="C219" s="25">
        <f>SUM(C220:C224)</f>
        <v>0</v>
      </c>
      <c r="D219" s="6" t="e">
        <f t="shared" si="3"/>
        <v>#DIV/0!</v>
      </c>
      <c r="E219" s="25"/>
    </row>
    <row r="220" spans="1:5">
      <c r="A220" s="27" t="s">
        <v>54</v>
      </c>
      <c r="B220" s="34"/>
      <c r="C220" s="34"/>
      <c r="D220" s="6" t="e">
        <f t="shared" si="3"/>
        <v>#DIV/0!</v>
      </c>
      <c r="E220" s="13"/>
    </row>
    <row r="221" spans="1:5">
      <c r="A221" s="27" t="s">
        <v>43</v>
      </c>
      <c r="B221" s="34"/>
      <c r="C221" s="34"/>
      <c r="D221" s="6" t="e">
        <f t="shared" si="3"/>
        <v>#DIV/0!</v>
      </c>
      <c r="E221" s="13"/>
    </row>
    <row r="222" spans="1:5">
      <c r="A222" s="26" t="s">
        <v>44</v>
      </c>
      <c r="B222" s="34"/>
      <c r="C222" s="34"/>
      <c r="D222" s="6" t="e">
        <f t="shared" si="3"/>
        <v>#DIV/0!</v>
      </c>
      <c r="E222" s="13"/>
    </row>
    <row r="223" spans="1:5">
      <c r="A223" s="26" t="s">
        <v>51</v>
      </c>
      <c r="B223" s="34"/>
      <c r="C223" s="34"/>
      <c r="D223" s="6" t="e">
        <f t="shared" si="3"/>
        <v>#DIV/0!</v>
      </c>
      <c r="E223" s="13"/>
    </row>
    <row r="224" spans="1:5">
      <c r="A224" s="26" t="s">
        <v>166</v>
      </c>
      <c r="B224" s="34"/>
      <c r="C224" s="34"/>
      <c r="D224" s="6" t="e">
        <f t="shared" si="3"/>
        <v>#DIV/0!</v>
      </c>
      <c r="E224" s="13"/>
    </row>
    <row r="225" spans="1:5">
      <c r="A225" s="24" t="s">
        <v>167</v>
      </c>
      <c r="B225" s="25">
        <f>SUM(B226:B231)</f>
        <v>0</v>
      </c>
      <c r="C225" s="25">
        <f>SUM(C226:C231)</f>
        <v>0</v>
      </c>
      <c r="D225" s="6" t="e">
        <f t="shared" si="3"/>
        <v>#DIV/0!</v>
      </c>
      <c r="E225" s="25"/>
    </row>
    <row r="226" spans="1:5">
      <c r="A226" s="26" t="s">
        <v>42</v>
      </c>
      <c r="B226" s="34"/>
      <c r="C226" s="34"/>
      <c r="D226" s="6" t="e">
        <f t="shared" si="3"/>
        <v>#DIV/0!</v>
      </c>
      <c r="E226" s="13"/>
    </row>
    <row r="227" spans="1:5">
      <c r="A227" s="26" t="s">
        <v>168</v>
      </c>
      <c r="B227" s="34"/>
      <c r="C227" s="34"/>
      <c r="D227" s="6" t="e">
        <f t="shared" si="3"/>
        <v>#DIV/0!</v>
      </c>
      <c r="E227" s="13"/>
    </row>
    <row r="228" spans="1:5">
      <c r="A228" s="26" t="s">
        <v>169</v>
      </c>
      <c r="B228" s="33"/>
      <c r="C228" s="33"/>
      <c r="D228" s="6" t="e">
        <f t="shared" si="3"/>
        <v>#DIV/0!</v>
      </c>
      <c r="E228" s="13"/>
    </row>
    <row r="229" spans="1:5">
      <c r="A229" s="26" t="s">
        <v>170</v>
      </c>
      <c r="B229" s="33"/>
      <c r="C229" s="33"/>
      <c r="D229" s="6" t="e">
        <f t="shared" si="3"/>
        <v>#DIV/0!</v>
      </c>
      <c r="E229" s="13"/>
    </row>
    <row r="230" spans="1:5">
      <c r="A230" s="26" t="s">
        <v>154</v>
      </c>
      <c r="B230" s="33"/>
      <c r="C230" s="33"/>
      <c r="D230" s="6" t="e">
        <f t="shared" si="3"/>
        <v>#DIV/0!</v>
      </c>
      <c r="E230" s="13"/>
    </row>
    <row r="231" spans="1:5">
      <c r="A231" s="26" t="s">
        <v>171</v>
      </c>
      <c r="B231" s="33"/>
      <c r="C231" s="33"/>
      <c r="D231" s="6" t="e">
        <f t="shared" si="3"/>
        <v>#DIV/0!</v>
      </c>
      <c r="E231" s="13"/>
    </row>
    <row r="232" spans="1:5">
      <c r="A232" s="24" t="s">
        <v>172</v>
      </c>
      <c r="B232" s="25">
        <f>SUM(B233:B246)</f>
        <v>0</v>
      </c>
      <c r="C232" s="25">
        <f>SUM(C233:C246)</f>
        <v>10</v>
      </c>
      <c r="D232" s="6" t="e">
        <f t="shared" si="3"/>
        <v>#DIV/0!</v>
      </c>
      <c r="E232" s="25"/>
    </row>
    <row r="233" spans="1:5">
      <c r="A233" s="26" t="s">
        <v>42</v>
      </c>
      <c r="B233" s="13"/>
      <c r="C233" s="13">
        <v>10</v>
      </c>
      <c r="D233" s="6" t="e">
        <f t="shared" si="3"/>
        <v>#DIV/0!</v>
      </c>
      <c r="E233" s="13"/>
    </row>
    <row r="234" spans="1:5">
      <c r="A234" s="26" t="s">
        <v>168</v>
      </c>
      <c r="B234" s="13"/>
      <c r="C234" s="13"/>
      <c r="D234" s="6" t="e">
        <f t="shared" si="3"/>
        <v>#DIV/0!</v>
      </c>
      <c r="E234" s="13"/>
    </row>
    <row r="235" spans="1:5">
      <c r="A235" s="26" t="s">
        <v>169</v>
      </c>
      <c r="B235" s="13"/>
      <c r="C235" s="13"/>
      <c r="D235" s="6" t="e">
        <f t="shared" si="3"/>
        <v>#DIV/0!</v>
      </c>
      <c r="E235" s="13"/>
    </row>
    <row r="236" spans="1:5">
      <c r="A236" s="26" t="s">
        <v>173</v>
      </c>
      <c r="B236" s="13"/>
      <c r="C236" s="13"/>
      <c r="D236" s="6" t="e">
        <f t="shared" si="3"/>
        <v>#DIV/0!</v>
      </c>
      <c r="E236" s="13"/>
    </row>
    <row r="237" spans="1:5">
      <c r="A237" s="26" t="s">
        <v>174</v>
      </c>
      <c r="B237" s="13"/>
      <c r="C237" s="13"/>
      <c r="D237" s="6" t="e">
        <f t="shared" si="3"/>
        <v>#DIV/0!</v>
      </c>
      <c r="E237" s="13"/>
    </row>
    <row r="238" spans="1:5">
      <c r="A238" s="26" t="s">
        <v>175</v>
      </c>
      <c r="B238" s="13"/>
      <c r="C238" s="13"/>
      <c r="D238" s="6" t="e">
        <f t="shared" si="3"/>
        <v>#DIV/0!</v>
      </c>
      <c r="E238" s="13"/>
    </row>
    <row r="239" spans="1:5">
      <c r="A239" s="26" t="s">
        <v>176</v>
      </c>
      <c r="B239" s="13"/>
      <c r="C239" s="13"/>
      <c r="D239" s="6" t="e">
        <f t="shared" si="3"/>
        <v>#DIV/0!</v>
      </c>
      <c r="E239" s="13"/>
    </row>
    <row r="240" spans="1:5">
      <c r="A240" s="26" t="s">
        <v>177</v>
      </c>
      <c r="B240" s="13"/>
      <c r="C240" s="13"/>
      <c r="D240" s="6" t="e">
        <f t="shared" si="3"/>
        <v>#DIV/0!</v>
      </c>
      <c r="E240" s="13"/>
    </row>
    <row r="241" spans="1:5">
      <c r="A241" s="26" t="s">
        <v>178</v>
      </c>
      <c r="B241" s="13"/>
      <c r="C241" s="13"/>
      <c r="D241" s="6" t="e">
        <f t="shared" si="3"/>
        <v>#DIV/0!</v>
      </c>
      <c r="E241" s="13"/>
    </row>
    <row r="242" spans="1:5">
      <c r="A242" s="26" t="s">
        <v>179</v>
      </c>
      <c r="B242" s="13"/>
      <c r="C242" s="13"/>
      <c r="D242" s="6" t="e">
        <f t="shared" si="3"/>
        <v>#DIV/0!</v>
      </c>
      <c r="E242" s="13"/>
    </row>
    <row r="243" spans="1:5">
      <c r="A243" s="26" t="s">
        <v>180</v>
      </c>
      <c r="B243" s="13"/>
      <c r="C243" s="13"/>
      <c r="D243" s="6" t="e">
        <f t="shared" si="3"/>
        <v>#DIV/0!</v>
      </c>
      <c r="E243" s="13"/>
    </row>
    <row r="244" spans="1:5">
      <c r="A244" s="26" t="s">
        <v>181</v>
      </c>
      <c r="B244" s="13"/>
      <c r="C244" s="13"/>
      <c r="D244" s="6" t="e">
        <f t="shared" si="3"/>
        <v>#DIV/0!</v>
      </c>
      <c r="E244" s="13"/>
    </row>
    <row r="245" spans="1:5">
      <c r="A245" s="26" t="s">
        <v>154</v>
      </c>
      <c r="B245" s="13"/>
      <c r="C245" s="13"/>
      <c r="D245" s="6" t="e">
        <f t="shared" si="3"/>
        <v>#DIV/0!</v>
      </c>
      <c r="E245" s="13"/>
    </row>
    <row r="246" spans="1:5">
      <c r="A246" s="26" t="s">
        <v>182</v>
      </c>
      <c r="B246" s="13"/>
      <c r="C246" s="13"/>
      <c r="D246" s="6" t="e">
        <f t="shared" si="3"/>
        <v>#DIV/0!</v>
      </c>
      <c r="E246" s="13"/>
    </row>
    <row r="247" spans="1:5">
      <c r="A247" s="24" t="s">
        <v>183</v>
      </c>
      <c r="B247" s="25">
        <f>SUM(B248:B249)</f>
        <v>0</v>
      </c>
      <c r="C247" s="25">
        <f>SUM(C248:C249)</f>
        <v>0</v>
      </c>
      <c r="D247" s="6" t="e">
        <f t="shared" si="3"/>
        <v>#DIV/0!</v>
      </c>
      <c r="E247" s="25"/>
    </row>
    <row r="248" spans="1:5">
      <c r="A248" s="27" t="s">
        <v>184</v>
      </c>
      <c r="B248" s="13"/>
      <c r="C248" s="13"/>
      <c r="D248" s="6" t="e">
        <f t="shared" si="3"/>
        <v>#DIV/0!</v>
      </c>
      <c r="E248" s="13"/>
    </row>
    <row r="249" spans="1:5">
      <c r="A249" s="27" t="s">
        <v>185</v>
      </c>
      <c r="B249" s="13"/>
      <c r="C249" s="13"/>
      <c r="D249" s="6" t="e">
        <f t="shared" si="3"/>
        <v>#DIV/0!</v>
      </c>
      <c r="E249" s="13"/>
    </row>
    <row r="250" spans="1:5">
      <c r="A250" s="35" t="s">
        <v>186</v>
      </c>
      <c r="B250" s="6">
        <f>SUM(B251:B252)</f>
        <v>0</v>
      </c>
      <c r="C250" s="6">
        <f>SUM(C251:C252)</f>
        <v>0</v>
      </c>
      <c r="D250" s="6" t="e">
        <f t="shared" si="3"/>
        <v>#DIV/0!</v>
      </c>
      <c r="E250" s="6"/>
    </row>
    <row r="251" spans="1:5">
      <c r="A251" s="26" t="s">
        <v>187</v>
      </c>
      <c r="B251" s="13"/>
      <c r="C251" s="13"/>
      <c r="D251" s="6" t="e">
        <f t="shared" si="3"/>
        <v>#DIV/0!</v>
      </c>
      <c r="E251" s="13"/>
    </row>
    <row r="252" spans="1:5">
      <c r="A252" s="26" t="s">
        <v>188</v>
      </c>
      <c r="B252" s="13"/>
      <c r="C252" s="13"/>
      <c r="D252" s="6" t="e">
        <f t="shared" si="3"/>
        <v>#DIV/0!</v>
      </c>
      <c r="E252" s="13"/>
    </row>
    <row r="253" spans="1:5">
      <c r="A253" s="35" t="s">
        <v>189</v>
      </c>
      <c r="B253" s="6">
        <f>SUM(B254,B264)</f>
        <v>0</v>
      </c>
      <c r="C253" s="6">
        <f>SUM(C254,C264)</f>
        <v>0</v>
      </c>
      <c r="D253" s="6" t="e">
        <f t="shared" si="3"/>
        <v>#DIV/0!</v>
      </c>
      <c r="E253" s="6"/>
    </row>
    <row r="254" spans="1:5">
      <c r="A254" s="24" t="s">
        <v>190</v>
      </c>
      <c r="B254" s="25">
        <f>SUM(B255:B263)</f>
        <v>0</v>
      </c>
      <c r="C254" s="25">
        <f>SUM(C255:C263)</f>
        <v>0</v>
      </c>
      <c r="D254" s="6" t="e">
        <f t="shared" si="3"/>
        <v>#DIV/0!</v>
      </c>
      <c r="E254" s="36"/>
    </row>
    <row r="255" spans="1:5">
      <c r="A255" s="27" t="s">
        <v>191</v>
      </c>
      <c r="B255" s="13"/>
      <c r="C255" s="13"/>
      <c r="D255" s="6" t="e">
        <f t="shared" si="3"/>
        <v>#DIV/0!</v>
      </c>
      <c r="E255" s="13"/>
    </row>
    <row r="256" spans="1:5">
      <c r="A256" s="26" t="s">
        <v>192</v>
      </c>
      <c r="B256" s="13"/>
      <c r="C256" s="13"/>
      <c r="D256" s="6" t="e">
        <f t="shared" si="3"/>
        <v>#DIV/0!</v>
      </c>
      <c r="E256" s="13"/>
    </row>
    <row r="257" spans="1:5">
      <c r="A257" s="26" t="s">
        <v>193</v>
      </c>
      <c r="B257" s="13"/>
      <c r="C257" s="13"/>
      <c r="D257" s="6" t="e">
        <f t="shared" si="3"/>
        <v>#DIV/0!</v>
      </c>
      <c r="E257" s="13"/>
    </row>
    <row r="258" spans="1:5">
      <c r="A258" s="26" t="s">
        <v>194</v>
      </c>
      <c r="B258" s="13"/>
      <c r="C258" s="13"/>
      <c r="D258" s="6" t="e">
        <f t="shared" si="3"/>
        <v>#DIV/0!</v>
      </c>
      <c r="E258" s="13"/>
    </row>
    <row r="259" spans="1:5">
      <c r="A259" s="27" t="s">
        <v>195</v>
      </c>
      <c r="B259" s="13"/>
      <c r="C259" s="13"/>
      <c r="D259" s="6" t="e">
        <f t="shared" si="3"/>
        <v>#DIV/0!</v>
      </c>
      <c r="E259" s="13"/>
    </row>
    <row r="260" spans="1:5">
      <c r="A260" s="27" t="s">
        <v>196</v>
      </c>
      <c r="B260" s="13"/>
      <c r="C260" s="13"/>
      <c r="D260" s="6" t="e">
        <f t="shared" si="3"/>
        <v>#DIV/0!</v>
      </c>
      <c r="E260" s="13"/>
    </row>
    <row r="261" spans="1:5">
      <c r="A261" s="27" t="s">
        <v>197</v>
      </c>
      <c r="B261" s="13"/>
      <c r="C261" s="13"/>
      <c r="D261" s="6" t="e">
        <f t="shared" si="3"/>
        <v>#DIV/0!</v>
      </c>
      <c r="E261" s="13"/>
    </row>
    <row r="262" spans="1:5">
      <c r="A262" s="27" t="s">
        <v>198</v>
      </c>
      <c r="B262" s="13"/>
      <c r="C262" s="13"/>
      <c r="D262" s="6" t="e">
        <f t="shared" ref="D262:D325" si="4">C262*100/B262</f>
        <v>#DIV/0!</v>
      </c>
      <c r="E262" s="13"/>
    </row>
    <row r="263" spans="1:5">
      <c r="A263" s="27" t="s">
        <v>199</v>
      </c>
      <c r="B263" s="13"/>
      <c r="C263" s="13"/>
      <c r="D263" s="6" t="e">
        <f t="shared" si="4"/>
        <v>#DIV/0!</v>
      </c>
      <c r="E263" s="13"/>
    </row>
    <row r="264" spans="1:5">
      <c r="A264" s="27" t="s">
        <v>200</v>
      </c>
      <c r="B264" s="13"/>
      <c r="C264" s="13"/>
      <c r="D264" s="6" t="e">
        <f t="shared" si="4"/>
        <v>#DIV/0!</v>
      </c>
      <c r="E264" s="13"/>
    </row>
    <row r="265" spans="1:5">
      <c r="A265" s="35" t="s">
        <v>201</v>
      </c>
      <c r="B265" s="6">
        <f>SUM(B266,B269,B280,B287,B295,B304,B320,B330,B340,B348,B354)</f>
        <v>0</v>
      </c>
      <c r="C265" s="6">
        <f>SUM(C266,C269,C280,C287,C295,C304,C320,C330,C340,C348,C354)</f>
        <v>50</v>
      </c>
      <c r="D265" s="6" t="e">
        <f t="shared" si="4"/>
        <v>#DIV/0!</v>
      </c>
      <c r="E265" s="6"/>
    </row>
    <row r="266" spans="1:5">
      <c r="A266" s="24" t="s">
        <v>202</v>
      </c>
      <c r="B266" s="25">
        <f>SUM(B267:B268)</f>
        <v>0</v>
      </c>
      <c r="C266" s="25">
        <f>SUM(C267:C268)</f>
        <v>0</v>
      </c>
      <c r="D266" s="6" t="e">
        <f t="shared" si="4"/>
        <v>#DIV/0!</v>
      </c>
      <c r="E266" s="25"/>
    </row>
    <row r="267" spans="1:5">
      <c r="A267" s="26" t="s">
        <v>203</v>
      </c>
      <c r="B267" s="13"/>
      <c r="C267" s="13"/>
      <c r="D267" s="6" t="e">
        <f t="shared" si="4"/>
        <v>#DIV/0!</v>
      </c>
      <c r="E267" s="13"/>
    </row>
    <row r="268" spans="1:5">
      <c r="A268" s="27" t="s">
        <v>204</v>
      </c>
      <c r="B268" s="13"/>
      <c r="C268" s="13"/>
      <c r="D268" s="6" t="e">
        <f t="shared" si="4"/>
        <v>#DIV/0!</v>
      </c>
      <c r="E268" s="13"/>
    </row>
    <row r="269" spans="1:5">
      <c r="A269" s="24" t="s">
        <v>205</v>
      </c>
      <c r="B269" s="25">
        <f>SUM(B270:B279)</f>
        <v>0</v>
      </c>
      <c r="C269" s="25">
        <f>SUM(C270:C279)</f>
        <v>0</v>
      </c>
      <c r="D269" s="6" t="e">
        <f t="shared" si="4"/>
        <v>#DIV/0!</v>
      </c>
      <c r="E269" s="25"/>
    </row>
    <row r="270" spans="1:5">
      <c r="A270" s="27" t="s">
        <v>42</v>
      </c>
      <c r="B270" s="13"/>
      <c r="C270" s="13"/>
      <c r="D270" s="6" t="e">
        <f t="shared" si="4"/>
        <v>#DIV/0!</v>
      </c>
      <c r="E270" s="13"/>
    </row>
    <row r="271" spans="1:5">
      <c r="A271" s="27" t="s">
        <v>168</v>
      </c>
      <c r="B271" s="13"/>
      <c r="C271" s="13"/>
      <c r="D271" s="6" t="e">
        <f t="shared" si="4"/>
        <v>#DIV/0!</v>
      </c>
      <c r="E271" s="13"/>
    </row>
    <row r="272" spans="1:5">
      <c r="A272" s="27" t="s">
        <v>169</v>
      </c>
      <c r="B272" s="13"/>
      <c r="C272" s="13"/>
      <c r="D272" s="6" t="e">
        <f t="shared" si="4"/>
        <v>#DIV/0!</v>
      </c>
      <c r="E272" s="13"/>
    </row>
    <row r="273" spans="1:5">
      <c r="A273" s="27" t="s">
        <v>175</v>
      </c>
      <c r="B273" s="13"/>
      <c r="C273" s="13"/>
      <c r="D273" s="6" t="e">
        <f t="shared" si="4"/>
        <v>#DIV/0!</v>
      </c>
      <c r="E273" s="13"/>
    </row>
    <row r="274" spans="1:5">
      <c r="A274" s="27" t="s">
        <v>206</v>
      </c>
      <c r="B274" s="13"/>
      <c r="C274" s="13"/>
      <c r="D274" s="6" t="e">
        <f t="shared" si="4"/>
        <v>#DIV/0!</v>
      </c>
      <c r="E274" s="13"/>
    </row>
    <row r="275" spans="1:5">
      <c r="A275" s="27" t="s">
        <v>207</v>
      </c>
      <c r="B275" s="13"/>
      <c r="C275" s="13"/>
      <c r="D275" s="6" t="e">
        <f t="shared" si="4"/>
        <v>#DIV/0!</v>
      </c>
      <c r="E275" s="13"/>
    </row>
    <row r="276" spans="1:5">
      <c r="A276" s="27" t="s">
        <v>208</v>
      </c>
      <c r="B276" s="13"/>
      <c r="C276" s="13"/>
      <c r="D276" s="6" t="e">
        <f t="shared" si="4"/>
        <v>#DIV/0!</v>
      </c>
      <c r="E276" s="13"/>
    </row>
    <row r="277" spans="1:5">
      <c r="A277" s="27" t="s">
        <v>209</v>
      </c>
      <c r="B277" s="13"/>
      <c r="C277" s="13"/>
      <c r="D277" s="6" t="e">
        <f t="shared" si="4"/>
        <v>#DIV/0!</v>
      </c>
      <c r="E277" s="13"/>
    </row>
    <row r="278" spans="1:5">
      <c r="A278" s="27" t="s">
        <v>154</v>
      </c>
      <c r="B278" s="13"/>
      <c r="C278" s="13"/>
      <c r="D278" s="6" t="e">
        <f t="shared" si="4"/>
        <v>#DIV/0!</v>
      </c>
      <c r="E278" s="13"/>
    </row>
    <row r="279" spans="1:5">
      <c r="A279" s="27" t="s">
        <v>210</v>
      </c>
      <c r="B279" s="13"/>
      <c r="C279" s="13"/>
      <c r="D279" s="6" t="e">
        <f t="shared" si="4"/>
        <v>#DIV/0!</v>
      </c>
      <c r="E279" s="13"/>
    </row>
    <row r="280" spans="1:5">
      <c r="A280" s="24" t="s">
        <v>211</v>
      </c>
      <c r="B280" s="25">
        <f>SUM(B281:B286)</f>
        <v>0</v>
      </c>
      <c r="C280" s="25">
        <f>SUM(C281:C286)</f>
        <v>0</v>
      </c>
      <c r="D280" s="6" t="e">
        <f t="shared" si="4"/>
        <v>#DIV/0!</v>
      </c>
      <c r="E280" s="25"/>
    </row>
    <row r="281" spans="1:5">
      <c r="A281" s="26" t="s">
        <v>54</v>
      </c>
      <c r="B281" s="13"/>
      <c r="C281" s="13"/>
      <c r="D281" s="6" t="e">
        <f t="shared" si="4"/>
        <v>#DIV/0!</v>
      </c>
      <c r="E281" s="13"/>
    </row>
    <row r="282" spans="1:5">
      <c r="A282" s="26" t="s">
        <v>43</v>
      </c>
      <c r="B282" s="13"/>
      <c r="C282" s="13"/>
      <c r="D282" s="6" t="e">
        <f t="shared" si="4"/>
        <v>#DIV/0!</v>
      </c>
      <c r="E282" s="13"/>
    </row>
    <row r="283" spans="1:5">
      <c r="A283" s="27" t="s">
        <v>44</v>
      </c>
      <c r="B283" s="13"/>
      <c r="C283" s="13"/>
      <c r="D283" s="6" t="e">
        <f t="shared" si="4"/>
        <v>#DIV/0!</v>
      </c>
      <c r="E283" s="13"/>
    </row>
    <row r="284" spans="1:5">
      <c r="A284" s="27" t="s">
        <v>212</v>
      </c>
      <c r="B284" s="13"/>
      <c r="C284" s="13"/>
      <c r="D284" s="6" t="e">
        <f t="shared" si="4"/>
        <v>#DIV/0!</v>
      </c>
      <c r="E284" s="13"/>
    </row>
    <row r="285" spans="1:5">
      <c r="A285" s="27" t="s">
        <v>51</v>
      </c>
      <c r="B285" s="13"/>
      <c r="C285" s="13"/>
      <c r="D285" s="6" t="e">
        <f t="shared" si="4"/>
        <v>#DIV/0!</v>
      </c>
      <c r="E285" s="13"/>
    </row>
    <row r="286" spans="1:5">
      <c r="A286" s="13" t="s">
        <v>213</v>
      </c>
      <c r="B286" s="13"/>
      <c r="C286" s="13"/>
      <c r="D286" s="6" t="e">
        <f t="shared" si="4"/>
        <v>#DIV/0!</v>
      </c>
      <c r="E286" s="13"/>
    </row>
    <row r="287" spans="1:5">
      <c r="A287" s="24" t="s">
        <v>214</v>
      </c>
      <c r="B287" s="25">
        <f>SUM(B288:B294)</f>
        <v>0</v>
      </c>
      <c r="C287" s="25">
        <f>SUM(C288:C294)</f>
        <v>0</v>
      </c>
      <c r="D287" s="6" t="e">
        <f t="shared" si="4"/>
        <v>#DIV/0!</v>
      </c>
      <c r="E287" s="25"/>
    </row>
    <row r="288" spans="1:5">
      <c r="A288" s="26" t="s">
        <v>54</v>
      </c>
      <c r="B288" s="13"/>
      <c r="C288" s="13"/>
      <c r="D288" s="6" t="e">
        <f t="shared" si="4"/>
        <v>#DIV/0!</v>
      </c>
      <c r="E288" s="13"/>
    </row>
    <row r="289" spans="1:5">
      <c r="A289" s="26" t="s">
        <v>43</v>
      </c>
      <c r="B289" s="13"/>
      <c r="C289" s="13"/>
      <c r="D289" s="6" t="e">
        <f t="shared" si="4"/>
        <v>#DIV/0!</v>
      </c>
      <c r="E289" s="13"/>
    </row>
    <row r="290" spans="1:5">
      <c r="A290" s="27" t="s">
        <v>44</v>
      </c>
      <c r="B290" s="13"/>
      <c r="C290" s="13"/>
      <c r="D290" s="6" t="e">
        <f t="shared" si="4"/>
        <v>#DIV/0!</v>
      </c>
      <c r="E290" s="13"/>
    </row>
    <row r="291" spans="1:5">
      <c r="A291" s="27" t="s">
        <v>215</v>
      </c>
      <c r="B291" s="13"/>
      <c r="C291" s="13"/>
      <c r="D291" s="6" t="e">
        <f t="shared" si="4"/>
        <v>#DIV/0!</v>
      </c>
      <c r="E291" s="13"/>
    </row>
    <row r="292" spans="1:5">
      <c r="A292" s="27" t="s">
        <v>216</v>
      </c>
      <c r="B292" s="13"/>
      <c r="C292" s="13"/>
      <c r="D292" s="6" t="e">
        <f t="shared" si="4"/>
        <v>#DIV/0!</v>
      </c>
      <c r="E292" s="13"/>
    </row>
    <row r="293" spans="1:5">
      <c r="A293" s="27" t="s">
        <v>51</v>
      </c>
      <c r="B293" s="13"/>
      <c r="C293" s="13"/>
      <c r="D293" s="6" t="e">
        <f t="shared" si="4"/>
        <v>#DIV/0!</v>
      </c>
      <c r="E293" s="13"/>
    </row>
    <row r="294" spans="1:5">
      <c r="A294" s="27" t="s">
        <v>217</v>
      </c>
      <c r="B294" s="13"/>
      <c r="C294" s="13"/>
      <c r="D294" s="6" t="e">
        <f t="shared" si="4"/>
        <v>#DIV/0!</v>
      </c>
      <c r="E294" s="13"/>
    </row>
    <row r="295" spans="1:5">
      <c r="A295" s="24" t="s">
        <v>218</v>
      </c>
      <c r="B295" s="25">
        <f>SUM(B296:B303)</f>
        <v>0</v>
      </c>
      <c r="C295" s="25">
        <f>SUM(C296:C303)</f>
        <v>0</v>
      </c>
      <c r="D295" s="6" t="e">
        <f t="shared" si="4"/>
        <v>#DIV/0!</v>
      </c>
      <c r="E295" s="36"/>
    </row>
    <row r="296" spans="1:5">
      <c r="A296" s="26" t="s">
        <v>54</v>
      </c>
      <c r="B296" s="13"/>
      <c r="C296" s="13"/>
      <c r="D296" s="6" t="e">
        <f t="shared" si="4"/>
        <v>#DIV/0!</v>
      </c>
      <c r="E296" s="13"/>
    </row>
    <row r="297" spans="1:5">
      <c r="A297" s="26" t="s">
        <v>168</v>
      </c>
      <c r="B297" s="13"/>
      <c r="C297" s="13"/>
      <c r="D297" s="6" t="e">
        <f t="shared" si="4"/>
        <v>#DIV/0!</v>
      </c>
      <c r="E297" s="13"/>
    </row>
    <row r="298" spans="1:5">
      <c r="A298" s="26" t="s">
        <v>44</v>
      </c>
      <c r="B298" s="13"/>
      <c r="C298" s="13"/>
      <c r="D298" s="6" t="e">
        <f t="shared" si="4"/>
        <v>#DIV/0!</v>
      </c>
      <c r="E298" s="13"/>
    </row>
    <row r="299" spans="1:5">
      <c r="A299" s="27" t="s">
        <v>219</v>
      </c>
      <c r="B299" s="13"/>
      <c r="C299" s="13"/>
      <c r="D299" s="6" t="e">
        <f t="shared" si="4"/>
        <v>#DIV/0!</v>
      </c>
      <c r="E299" s="13"/>
    </row>
    <row r="300" spans="1:5">
      <c r="A300" s="27" t="s">
        <v>220</v>
      </c>
      <c r="B300" s="13"/>
      <c r="C300" s="13"/>
      <c r="D300" s="6" t="e">
        <f t="shared" si="4"/>
        <v>#DIV/0!</v>
      </c>
      <c r="E300" s="13"/>
    </row>
    <row r="301" spans="1:5">
      <c r="A301" s="27" t="s">
        <v>221</v>
      </c>
      <c r="B301" s="13"/>
      <c r="C301" s="13"/>
      <c r="D301" s="6" t="e">
        <f t="shared" si="4"/>
        <v>#DIV/0!</v>
      </c>
      <c r="E301" s="13"/>
    </row>
    <row r="302" spans="1:5">
      <c r="A302" s="26" t="s">
        <v>51</v>
      </c>
      <c r="B302" s="13"/>
      <c r="C302" s="13"/>
      <c r="D302" s="6" t="e">
        <f t="shared" si="4"/>
        <v>#DIV/0!</v>
      </c>
      <c r="E302" s="13"/>
    </row>
    <row r="303" spans="1:5">
      <c r="A303" s="26" t="s">
        <v>222</v>
      </c>
      <c r="B303" s="13"/>
      <c r="C303" s="13"/>
      <c r="D303" s="6" t="e">
        <f t="shared" si="4"/>
        <v>#DIV/0!</v>
      </c>
      <c r="E303" s="13"/>
    </row>
    <row r="304" spans="1:5">
      <c r="A304" s="24" t="s">
        <v>223</v>
      </c>
      <c r="B304" s="25">
        <f>SUM(B305:B319)</f>
        <v>0</v>
      </c>
      <c r="C304" s="25">
        <f>SUM(C305:C319)</f>
        <v>0</v>
      </c>
      <c r="D304" s="6" t="e">
        <f t="shared" si="4"/>
        <v>#DIV/0!</v>
      </c>
      <c r="E304" s="25"/>
    </row>
    <row r="305" spans="1:5">
      <c r="A305" s="27" t="s">
        <v>54</v>
      </c>
      <c r="B305" s="13"/>
      <c r="C305" s="13"/>
      <c r="D305" s="6" t="e">
        <f t="shared" si="4"/>
        <v>#DIV/0!</v>
      </c>
      <c r="E305" s="13"/>
    </row>
    <row r="306" spans="1:5">
      <c r="A306" s="27" t="s">
        <v>43</v>
      </c>
      <c r="B306" s="13"/>
      <c r="C306" s="13"/>
      <c r="D306" s="6" t="e">
        <f t="shared" si="4"/>
        <v>#DIV/0!</v>
      </c>
      <c r="E306" s="13"/>
    </row>
    <row r="307" spans="1:5">
      <c r="A307" s="27" t="s">
        <v>44</v>
      </c>
      <c r="B307" s="13"/>
      <c r="C307" s="13"/>
      <c r="D307" s="6" t="e">
        <f t="shared" si="4"/>
        <v>#DIV/0!</v>
      </c>
      <c r="E307" s="13"/>
    </row>
    <row r="308" spans="1:5">
      <c r="A308" s="13" t="s">
        <v>224</v>
      </c>
      <c r="B308" s="13"/>
      <c r="C308" s="13"/>
      <c r="D308" s="6" t="e">
        <f t="shared" si="4"/>
        <v>#DIV/0!</v>
      </c>
      <c r="E308" s="13"/>
    </row>
    <row r="309" spans="1:5">
      <c r="A309" s="26" t="s">
        <v>225</v>
      </c>
      <c r="B309" s="13"/>
      <c r="C309" s="13"/>
      <c r="D309" s="6" t="e">
        <f t="shared" si="4"/>
        <v>#DIV/0!</v>
      </c>
      <c r="E309" s="13"/>
    </row>
    <row r="310" spans="1:5">
      <c r="A310" s="26" t="s">
        <v>226</v>
      </c>
      <c r="B310" s="13"/>
      <c r="C310" s="13"/>
      <c r="D310" s="6" t="e">
        <f t="shared" si="4"/>
        <v>#DIV/0!</v>
      </c>
      <c r="E310" s="13"/>
    </row>
    <row r="311" spans="1:5">
      <c r="A311" s="28" t="s">
        <v>227</v>
      </c>
      <c r="B311" s="13"/>
      <c r="C311" s="13"/>
      <c r="D311" s="6" t="e">
        <f t="shared" si="4"/>
        <v>#DIV/0!</v>
      </c>
      <c r="E311" s="13"/>
    </row>
    <row r="312" spans="1:5">
      <c r="A312" s="27" t="s">
        <v>228</v>
      </c>
      <c r="B312" s="13"/>
      <c r="C312" s="13"/>
      <c r="D312" s="6" t="e">
        <f t="shared" si="4"/>
        <v>#DIV/0!</v>
      </c>
      <c r="E312" s="13"/>
    </row>
    <row r="313" spans="1:5">
      <c r="A313" s="27" t="s">
        <v>229</v>
      </c>
      <c r="B313" s="13"/>
      <c r="C313" s="13"/>
      <c r="D313" s="6" t="e">
        <f t="shared" si="4"/>
        <v>#DIV/0!</v>
      </c>
      <c r="E313" s="13"/>
    </row>
    <row r="314" spans="1:5">
      <c r="A314" s="27" t="s">
        <v>230</v>
      </c>
      <c r="B314" s="13"/>
      <c r="C314" s="13"/>
      <c r="D314" s="6" t="e">
        <f t="shared" si="4"/>
        <v>#DIV/0!</v>
      </c>
      <c r="E314" s="13"/>
    </row>
    <row r="315" spans="1:5">
      <c r="A315" s="27" t="s">
        <v>231</v>
      </c>
      <c r="B315" s="13"/>
      <c r="C315" s="13"/>
      <c r="D315" s="6" t="e">
        <f t="shared" si="4"/>
        <v>#DIV/0!</v>
      </c>
      <c r="E315" s="13"/>
    </row>
    <row r="316" spans="1:5">
      <c r="A316" s="27" t="s">
        <v>232</v>
      </c>
      <c r="B316" s="13"/>
      <c r="C316" s="13"/>
      <c r="D316" s="6" t="e">
        <f t="shared" si="4"/>
        <v>#DIV/0!</v>
      </c>
      <c r="E316" s="13"/>
    </row>
    <row r="317" spans="1:5">
      <c r="A317" s="27" t="s">
        <v>175</v>
      </c>
      <c r="B317" s="13"/>
      <c r="C317" s="13"/>
      <c r="D317" s="6" t="e">
        <f t="shared" si="4"/>
        <v>#DIV/0!</v>
      </c>
      <c r="E317" s="13"/>
    </row>
    <row r="318" spans="1:5">
      <c r="A318" s="27" t="s">
        <v>51</v>
      </c>
      <c r="B318" s="13"/>
      <c r="C318" s="13"/>
      <c r="D318" s="6" t="e">
        <f t="shared" si="4"/>
        <v>#DIV/0!</v>
      </c>
      <c r="E318" s="13"/>
    </row>
    <row r="319" spans="1:5">
      <c r="A319" s="26" t="s">
        <v>233</v>
      </c>
      <c r="B319" s="13"/>
      <c r="C319" s="13"/>
      <c r="D319" s="6" t="e">
        <f t="shared" si="4"/>
        <v>#DIV/0!</v>
      </c>
      <c r="E319" s="13"/>
    </row>
    <row r="320" spans="1:5">
      <c r="A320" s="24" t="s">
        <v>234</v>
      </c>
      <c r="B320" s="25">
        <f>SUM(B321:B329)</f>
        <v>0</v>
      </c>
      <c r="C320" s="25">
        <f>SUM(C321:C329)</f>
        <v>0</v>
      </c>
      <c r="D320" s="6" t="e">
        <f t="shared" si="4"/>
        <v>#DIV/0!</v>
      </c>
      <c r="E320" s="25"/>
    </row>
    <row r="321" spans="1:5">
      <c r="A321" s="26" t="s">
        <v>54</v>
      </c>
      <c r="B321" s="13"/>
      <c r="C321" s="13"/>
      <c r="D321" s="6" t="e">
        <f t="shared" si="4"/>
        <v>#DIV/0!</v>
      </c>
      <c r="E321" s="13"/>
    </row>
    <row r="322" spans="1:5">
      <c r="A322" s="27" t="s">
        <v>43</v>
      </c>
      <c r="B322" s="13"/>
      <c r="C322" s="13"/>
      <c r="D322" s="6" t="e">
        <f t="shared" si="4"/>
        <v>#DIV/0!</v>
      </c>
      <c r="E322" s="13"/>
    </row>
    <row r="323" spans="1:5">
      <c r="A323" s="27" t="s">
        <v>44</v>
      </c>
      <c r="B323" s="13"/>
      <c r="C323" s="13"/>
      <c r="D323" s="6" t="e">
        <f t="shared" si="4"/>
        <v>#DIV/0!</v>
      </c>
      <c r="E323" s="13"/>
    </row>
    <row r="324" spans="1:5">
      <c r="A324" s="27" t="s">
        <v>235</v>
      </c>
      <c r="B324" s="13"/>
      <c r="C324" s="13"/>
      <c r="D324" s="6" t="e">
        <f t="shared" si="4"/>
        <v>#DIV/0!</v>
      </c>
      <c r="E324" s="13"/>
    </row>
    <row r="325" spans="1:5">
      <c r="A325" s="13" t="s">
        <v>236</v>
      </c>
      <c r="B325" s="13"/>
      <c r="C325" s="13"/>
      <c r="D325" s="6" t="e">
        <f t="shared" si="4"/>
        <v>#DIV/0!</v>
      </c>
      <c r="E325" s="13"/>
    </row>
    <row r="326" spans="1:5">
      <c r="A326" s="26" t="s">
        <v>237</v>
      </c>
      <c r="B326" s="13"/>
      <c r="C326" s="13"/>
      <c r="D326" s="6" t="e">
        <f t="shared" ref="D326:D389" si="5">C326*100/B326</f>
        <v>#DIV/0!</v>
      </c>
      <c r="E326" s="13"/>
    </row>
    <row r="327" spans="1:5">
      <c r="A327" s="26" t="s">
        <v>175</v>
      </c>
      <c r="B327" s="13"/>
      <c r="C327" s="13"/>
      <c r="D327" s="6" t="e">
        <f t="shared" si="5"/>
        <v>#DIV/0!</v>
      </c>
      <c r="E327" s="13"/>
    </row>
    <row r="328" spans="1:5">
      <c r="A328" s="26" t="s">
        <v>51</v>
      </c>
      <c r="B328" s="13"/>
      <c r="C328" s="13"/>
      <c r="D328" s="6" t="e">
        <f t="shared" si="5"/>
        <v>#DIV/0!</v>
      </c>
      <c r="E328" s="13"/>
    </row>
    <row r="329" spans="1:5">
      <c r="A329" s="26" t="s">
        <v>238</v>
      </c>
      <c r="B329" s="13"/>
      <c r="C329" s="13"/>
      <c r="D329" s="6" t="e">
        <f t="shared" si="5"/>
        <v>#DIV/0!</v>
      </c>
      <c r="E329" s="13"/>
    </row>
    <row r="330" spans="1:5">
      <c r="A330" s="24" t="s">
        <v>239</v>
      </c>
      <c r="B330" s="25">
        <f>SUM(B331:B339)</f>
        <v>0</v>
      </c>
      <c r="C330" s="25">
        <f>SUM(C331:C339)</f>
        <v>0</v>
      </c>
      <c r="D330" s="6" t="e">
        <f t="shared" si="5"/>
        <v>#DIV/0!</v>
      </c>
      <c r="E330" s="25"/>
    </row>
    <row r="331" spans="1:5">
      <c r="A331" s="27" t="s">
        <v>54</v>
      </c>
      <c r="B331" s="13"/>
      <c r="C331" s="13"/>
      <c r="D331" s="6" t="e">
        <f t="shared" si="5"/>
        <v>#DIV/0!</v>
      </c>
      <c r="E331" s="13"/>
    </row>
    <row r="332" spans="1:5">
      <c r="A332" s="27" t="s">
        <v>43</v>
      </c>
      <c r="B332" s="13"/>
      <c r="C332" s="13"/>
      <c r="D332" s="6" t="e">
        <f t="shared" si="5"/>
        <v>#DIV/0!</v>
      </c>
      <c r="E332" s="13"/>
    </row>
    <row r="333" spans="1:5">
      <c r="A333" s="26" t="s">
        <v>44</v>
      </c>
      <c r="B333" s="13"/>
      <c r="C333" s="13"/>
      <c r="D333" s="6" t="e">
        <f t="shared" si="5"/>
        <v>#DIV/0!</v>
      </c>
      <c r="E333" s="13"/>
    </row>
    <row r="334" spans="1:5">
      <c r="A334" s="26" t="s">
        <v>240</v>
      </c>
      <c r="B334" s="13"/>
      <c r="C334" s="13"/>
      <c r="D334" s="6" t="e">
        <f t="shared" si="5"/>
        <v>#DIV/0!</v>
      </c>
      <c r="E334" s="13"/>
    </row>
    <row r="335" spans="1:5">
      <c r="A335" s="26" t="s">
        <v>241</v>
      </c>
      <c r="B335" s="13"/>
      <c r="C335" s="13"/>
      <c r="D335" s="6" t="e">
        <f t="shared" si="5"/>
        <v>#DIV/0!</v>
      </c>
      <c r="E335" s="13"/>
    </row>
    <row r="336" spans="1:5">
      <c r="A336" s="27" t="s">
        <v>242</v>
      </c>
      <c r="B336" s="13"/>
      <c r="C336" s="13"/>
      <c r="D336" s="6" t="e">
        <f t="shared" si="5"/>
        <v>#DIV/0!</v>
      </c>
      <c r="E336" s="13"/>
    </row>
    <row r="337" spans="1:5">
      <c r="A337" s="27" t="s">
        <v>175</v>
      </c>
      <c r="B337" s="13"/>
      <c r="C337" s="13"/>
      <c r="D337" s="6" t="e">
        <f t="shared" si="5"/>
        <v>#DIV/0!</v>
      </c>
      <c r="E337" s="13"/>
    </row>
    <row r="338" spans="1:5">
      <c r="A338" s="27" t="s">
        <v>51</v>
      </c>
      <c r="B338" s="13"/>
      <c r="C338" s="13"/>
      <c r="D338" s="6" t="e">
        <f t="shared" si="5"/>
        <v>#DIV/0!</v>
      </c>
      <c r="E338" s="13"/>
    </row>
    <row r="339" spans="1:5">
      <c r="A339" s="27" t="s">
        <v>243</v>
      </c>
      <c r="B339" s="13"/>
      <c r="C339" s="13"/>
      <c r="D339" s="6" t="e">
        <f t="shared" si="5"/>
        <v>#DIV/0!</v>
      </c>
      <c r="E339" s="13"/>
    </row>
    <row r="340" spans="1:5">
      <c r="A340" s="24" t="s">
        <v>244</v>
      </c>
      <c r="B340" s="25">
        <f>SUM(B341:B347)</f>
        <v>0</v>
      </c>
      <c r="C340" s="25">
        <f>SUM(C341:C347)</f>
        <v>0</v>
      </c>
      <c r="D340" s="6" t="e">
        <f t="shared" si="5"/>
        <v>#DIV/0!</v>
      </c>
      <c r="E340" s="25"/>
    </row>
    <row r="341" spans="1:5">
      <c r="A341" s="26" t="s">
        <v>54</v>
      </c>
      <c r="B341" s="13"/>
      <c r="C341" s="13"/>
      <c r="D341" s="6" t="e">
        <f t="shared" si="5"/>
        <v>#DIV/0!</v>
      </c>
      <c r="E341" s="13"/>
    </row>
    <row r="342" spans="1:5">
      <c r="A342" s="26" t="s">
        <v>43</v>
      </c>
      <c r="B342" s="13"/>
      <c r="C342" s="13"/>
      <c r="D342" s="6" t="e">
        <f t="shared" si="5"/>
        <v>#DIV/0!</v>
      </c>
      <c r="E342" s="13"/>
    </row>
    <row r="343" spans="1:5">
      <c r="A343" s="28" t="s">
        <v>169</v>
      </c>
      <c r="B343" s="13"/>
      <c r="C343" s="13"/>
      <c r="D343" s="6" t="e">
        <f t="shared" si="5"/>
        <v>#DIV/0!</v>
      </c>
      <c r="E343" s="13"/>
    </row>
    <row r="344" spans="1:5">
      <c r="A344" s="31" t="s">
        <v>245</v>
      </c>
      <c r="B344" s="13"/>
      <c r="C344" s="13"/>
      <c r="D344" s="6" t="e">
        <f t="shared" si="5"/>
        <v>#DIV/0!</v>
      </c>
      <c r="E344" s="13"/>
    </row>
    <row r="345" spans="1:5">
      <c r="A345" s="27" t="s">
        <v>246</v>
      </c>
      <c r="B345" s="13"/>
      <c r="C345" s="13"/>
      <c r="D345" s="6" t="e">
        <f t="shared" si="5"/>
        <v>#DIV/0!</v>
      </c>
      <c r="E345" s="13"/>
    </row>
    <row r="346" spans="1:5">
      <c r="A346" s="27" t="s">
        <v>51</v>
      </c>
      <c r="B346" s="13"/>
      <c r="C346" s="13"/>
      <c r="D346" s="6" t="e">
        <f t="shared" si="5"/>
        <v>#DIV/0!</v>
      </c>
      <c r="E346" s="13"/>
    </row>
    <row r="347" spans="1:5">
      <c r="A347" s="26" t="s">
        <v>247</v>
      </c>
      <c r="B347" s="13"/>
      <c r="C347" s="13"/>
      <c r="D347" s="6" t="e">
        <f t="shared" si="5"/>
        <v>#DIV/0!</v>
      </c>
      <c r="E347" s="13"/>
    </row>
    <row r="348" spans="1:5">
      <c r="A348" s="24" t="s">
        <v>248</v>
      </c>
      <c r="B348" s="25">
        <f>SUM(B349:B353)</f>
        <v>0</v>
      </c>
      <c r="C348" s="25">
        <f>SUM(C349:C353)</f>
        <v>0</v>
      </c>
      <c r="D348" s="6" t="e">
        <f t="shared" si="5"/>
        <v>#DIV/0!</v>
      </c>
      <c r="E348" s="25"/>
    </row>
    <row r="349" spans="1:5">
      <c r="A349" s="26" t="s">
        <v>54</v>
      </c>
      <c r="B349" s="13"/>
      <c r="C349" s="13"/>
      <c r="D349" s="6" t="e">
        <f t="shared" si="5"/>
        <v>#DIV/0!</v>
      </c>
      <c r="E349" s="13"/>
    </row>
    <row r="350" spans="1:5">
      <c r="A350" s="27" t="s">
        <v>43</v>
      </c>
      <c r="B350" s="13"/>
      <c r="C350" s="13"/>
      <c r="D350" s="6" t="e">
        <f t="shared" si="5"/>
        <v>#DIV/0!</v>
      </c>
      <c r="E350" s="13"/>
    </row>
    <row r="351" spans="1:5">
      <c r="A351" s="26" t="s">
        <v>175</v>
      </c>
      <c r="B351" s="13"/>
      <c r="C351" s="13"/>
      <c r="D351" s="6" t="e">
        <f t="shared" si="5"/>
        <v>#DIV/0!</v>
      </c>
      <c r="E351" s="13"/>
    </row>
    <row r="352" spans="1:5">
      <c r="A352" s="27" t="s">
        <v>249</v>
      </c>
      <c r="B352" s="13"/>
      <c r="C352" s="13"/>
      <c r="D352" s="6" t="e">
        <f t="shared" si="5"/>
        <v>#DIV/0!</v>
      </c>
      <c r="E352" s="13"/>
    </row>
    <row r="353" spans="1:5">
      <c r="A353" s="26" t="s">
        <v>250</v>
      </c>
      <c r="B353" s="13"/>
      <c r="C353" s="13"/>
      <c r="D353" s="6" t="e">
        <f t="shared" si="5"/>
        <v>#DIV/0!</v>
      </c>
      <c r="E353" s="13"/>
    </row>
    <row r="354" spans="1:5">
      <c r="A354" s="24" t="s">
        <v>251</v>
      </c>
      <c r="B354" s="25">
        <f>SUM(B355)</f>
        <v>0</v>
      </c>
      <c r="C354" s="25">
        <f>SUM(C355)</f>
        <v>50</v>
      </c>
      <c r="D354" s="6" t="e">
        <f t="shared" si="5"/>
        <v>#DIV/0!</v>
      </c>
      <c r="E354" s="25"/>
    </row>
    <row r="355" spans="1:5">
      <c r="A355" s="26" t="s">
        <v>252</v>
      </c>
      <c r="B355" s="13"/>
      <c r="C355" s="13">
        <v>50</v>
      </c>
      <c r="D355" s="6" t="e">
        <f t="shared" si="5"/>
        <v>#DIV/0!</v>
      </c>
      <c r="E355" s="13"/>
    </row>
    <row r="356" spans="1:5">
      <c r="A356" s="6" t="s">
        <v>253</v>
      </c>
      <c r="B356" s="6">
        <f>SUM(B357,B362,B371,B377,B383,B387,B391,B395,B401,B408)</f>
        <v>0</v>
      </c>
      <c r="C356" s="6">
        <f>SUM(C357,C362,C371,C377,C383,C387,C391,C395,C401,C408)</f>
        <v>0</v>
      </c>
      <c r="D356" s="6" t="e">
        <f t="shared" si="5"/>
        <v>#DIV/0!</v>
      </c>
      <c r="E356" s="6"/>
    </row>
    <row r="357" spans="1:5">
      <c r="A357" s="29" t="s">
        <v>254</v>
      </c>
      <c r="B357" s="25">
        <f>SUM(B358:B361)</f>
        <v>0</v>
      </c>
      <c r="C357" s="25">
        <f>SUM(C358:C361)</f>
        <v>0</v>
      </c>
      <c r="D357" s="6" t="e">
        <f t="shared" si="5"/>
        <v>#DIV/0!</v>
      </c>
      <c r="E357" s="25"/>
    </row>
    <row r="358" spans="1:5">
      <c r="A358" s="26" t="s">
        <v>54</v>
      </c>
      <c r="B358" s="13"/>
      <c r="C358" s="13"/>
      <c r="D358" s="6" t="e">
        <f t="shared" si="5"/>
        <v>#DIV/0!</v>
      </c>
      <c r="E358" s="13"/>
    </row>
    <row r="359" spans="1:5">
      <c r="A359" s="26" t="s">
        <v>43</v>
      </c>
      <c r="B359" s="13"/>
      <c r="C359" s="13"/>
      <c r="D359" s="6" t="e">
        <f t="shared" si="5"/>
        <v>#DIV/0!</v>
      </c>
      <c r="E359" s="13"/>
    </row>
    <row r="360" spans="1:5">
      <c r="A360" s="26" t="s">
        <v>44</v>
      </c>
      <c r="B360" s="13"/>
      <c r="C360" s="13"/>
      <c r="D360" s="6" t="e">
        <f t="shared" si="5"/>
        <v>#DIV/0!</v>
      </c>
      <c r="E360" s="13"/>
    </row>
    <row r="361" spans="1:5">
      <c r="A361" s="31" t="s">
        <v>255</v>
      </c>
      <c r="B361" s="13"/>
      <c r="C361" s="13"/>
      <c r="D361" s="6" t="e">
        <f t="shared" si="5"/>
        <v>#DIV/0!</v>
      </c>
      <c r="E361" s="13"/>
    </row>
    <row r="362" spans="1:5">
      <c r="A362" s="29" t="s">
        <v>256</v>
      </c>
      <c r="B362" s="25">
        <f>SUM(B363:B370)</f>
        <v>0</v>
      </c>
      <c r="C362" s="25">
        <f>SUM(C363:C370)</f>
        <v>0</v>
      </c>
      <c r="D362" s="6" t="e">
        <f t="shared" si="5"/>
        <v>#DIV/0!</v>
      </c>
      <c r="E362" s="25"/>
    </row>
    <row r="363" spans="1:5">
      <c r="A363" s="26" t="s">
        <v>257</v>
      </c>
      <c r="B363" s="13"/>
      <c r="C363" s="13"/>
      <c r="D363" s="6" t="e">
        <f t="shared" si="5"/>
        <v>#DIV/0!</v>
      </c>
      <c r="E363" s="13"/>
    </row>
    <row r="364" spans="1:5">
      <c r="A364" s="26" t="s">
        <v>258</v>
      </c>
      <c r="B364" s="13"/>
      <c r="C364" s="13"/>
      <c r="D364" s="6" t="e">
        <f t="shared" si="5"/>
        <v>#DIV/0!</v>
      </c>
      <c r="E364" s="13"/>
    </row>
    <row r="365" spans="1:5">
      <c r="A365" s="27" t="s">
        <v>259</v>
      </c>
      <c r="B365" s="13"/>
      <c r="C365" s="13"/>
      <c r="D365" s="6" t="e">
        <f t="shared" si="5"/>
        <v>#DIV/0!</v>
      </c>
      <c r="E365" s="13"/>
    </row>
    <row r="366" spans="1:5">
      <c r="A366" s="27" t="s">
        <v>260</v>
      </c>
      <c r="B366" s="13"/>
      <c r="C366" s="13"/>
      <c r="D366" s="6" t="e">
        <f t="shared" si="5"/>
        <v>#DIV/0!</v>
      </c>
      <c r="E366" s="13"/>
    </row>
    <row r="367" spans="1:5">
      <c r="A367" s="27" t="s">
        <v>261</v>
      </c>
      <c r="B367" s="13"/>
      <c r="C367" s="13"/>
      <c r="D367" s="6" t="e">
        <f t="shared" si="5"/>
        <v>#DIV/0!</v>
      </c>
      <c r="E367" s="13"/>
    </row>
    <row r="368" spans="1:5">
      <c r="A368" s="26" t="s">
        <v>262</v>
      </c>
      <c r="B368" s="13"/>
      <c r="C368" s="13"/>
      <c r="D368" s="6" t="e">
        <f t="shared" si="5"/>
        <v>#DIV/0!</v>
      </c>
      <c r="E368" s="13"/>
    </row>
    <row r="369" spans="1:5">
      <c r="A369" s="26" t="s">
        <v>263</v>
      </c>
      <c r="B369" s="13"/>
      <c r="C369" s="13"/>
      <c r="D369" s="6" t="e">
        <f t="shared" si="5"/>
        <v>#DIV/0!</v>
      </c>
      <c r="E369" s="13"/>
    </row>
    <row r="370" spans="1:5">
      <c r="A370" s="26" t="s">
        <v>264</v>
      </c>
      <c r="B370" s="13"/>
      <c r="C370" s="13"/>
      <c r="D370" s="6" t="e">
        <f t="shared" si="5"/>
        <v>#DIV/0!</v>
      </c>
      <c r="E370" s="13"/>
    </row>
    <row r="371" spans="1:5">
      <c r="A371" s="29" t="s">
        <v>265</v>
      </c>
      <c r="B371" s="25">
        <f>SUM(B372:B376)</f>
        <v>0</v>
      </c>
      <c r="C371" s="25">
        <f>SUM(C372:C376)</f>
        <v>0</v>
      </c>
      <c r="D371" s="6" t="e">
        <f t="shared" si="5"/>
        <v>#DIV/0!</v>
      </c>
      <c r="E371" s="25"/>
    </row>
    <row r="372" spans="1:5">
      <c r="A372" s="26" t="s">
        <v>266</v>
      </c>
      <c r="B372" s="13"/>
      <c r="C372" s="13"/>
      <c r="D372" s="6" t="e">
        <f t="shared" si="5"/>
        <v>#DIV/0!</v>
      </c>
      <c r="E372" s="13"/>
    </row>
    <row r="373" spans="1:5">
      <c r="A373" s="26" t="s">
        <v>267</v>
      </c>
      <c r="B373" s="13"/>
      <c r="C373" s="13"/>
      <c r="D373" s="6" t="e">
        <f t="shared" si="5"/>
        <v>#DIV/0!</v>
      </c>
      <c r="E373" s="13"/>
    </row>
    <row r="374" spans="1:5">
      <c r="A374" s="26" t="s">
        <v>268</v>
      </c>
      <c r="B374" s="13"/>
      <c r="C374" s="13"/>
      <c r="D374" s="6" t="e">
        <f t="shared" si="5"/>
        <v>#DIV/0!</v>
      </c>
      <c r="E374" s="13"/>
    </row>
    <row r="375" spans="1:5">
      <c r="A375" s="27" t="s">
        <v>269</v>
      </c>
      <c r="B375" s="13"/>
      <c r="C375" s="13"/>
      <c r="D375" s="6" t="e">
        <f t="shared" si="5"/>
        <v>#DIV/0!</v>
      </c>
      <c r="E375" s="13"/>
    </row>
    <row r="376" spans="1:5">
      <c r="A376" s="27" t="s">
        <v>270</v>
      </c>
      <c r="B376" s="13"/>
      <c r="C376" s="13"/>
      <c r="D376" s="6" t="e">
        <f t="shared" si="5"/>
        <v>#DIV/0!</v>
      </c>
      <c r="E376" s="13"/>
    </row>
    <row r="377" spans="1:5">
      <c r="A377" s="29" t="s">
        <v>271</v>
      </c>
      <c r="B377" s="25">
        <f>SUM(B378:B382)</f>
        <v>0</v>
      </c>
      <c r="C377" s="25">
        <f>SUM(C378:C382)</f>
        <v>0</v>
      </c>
      <c r="D377" s="6" t="e">
        <f t="shared" si="5"/>
        <v>#DIV/0!</v>
      </c>
      <c r="E377" s="25"/>
    </row>
    <row r="378" spans="1:5">
      <c r="A378" s="26" t="s">
        <v>272</v>
      </c>
      <c r="B378" s="13"/>
      <c r="C378" s="13"/>
      <c r="D378" s="6" t="e">
        <f t="shared" si="5"/>
        <v>#DIV/0!</v>
      </c>
      <c r="E378" s="13"/>
    </row>
    <row r="379" spans="1:5">
      <c r="A379" s="26" t="s">
        <v>273</v>
      </c>
      <c r="B379" s="13"/>
      <c r="C379" s="13"/>
      <c r="D379" s="6" t="e">
        <f t="shared" si="5"/>
        <v>#DIV/0!</v>
      </c>
      <c r="E379" s="13"/>
    </row>
    <row r="380" spans="1:5">
      <c r="A380" s="26" t="s">
        <v>274</v>
      </c>
      <c r="B380" s="13"/>
      <c r="C380" s="13"/>
      <c r="D380" s="6" t="e">
        <f t="shared" si="5"/>
        <v>#DIV/0!</v>
      </c>
      <c r="E380" s="13"/>
    </row>
    <row r="381" spans="1:5">
      <c r="A381" s="27" t="s">
        <v>275</v>
      </c>
      <c r="B381" s="13"/>
      <c r="C381" s="13"/>
      <c r="D381" s="6" t="e">
        <f t="shared" si="5"/>
        <v>#DIV/0!</v>
      </c>
      <c r="E381" s="13"/>
    </row>
    <row r="382" spans="1:5">
      <c r="A382" s="27" t="s">
        <v>276</v>
      </c>
      <c r="B382" s="13"/>
      <c r="C382" s="13"/>
      <c r="D382" s="6" t="e">
        <f t="shared" si="5"/>
        <v>#DIV/0!</v>
      </c>
      <c r="E382" s="13"/>
    </row>
    <row r="383" spans="1:5">
      <c r="A383" s="29" t="s">
        <v>277</v>
      </c>
      <c r="B383" s="25">
        <f>SUM(B384:B386)</f>
        <v>0</v>
      </c>
      <c r="C383" s="25">
        <f>SUM(C384:C386)</f>
        <v>0</v>
      </c>
      <c r="D383" s="6" t="e">
        <f t="shared" si="5"/>
        <v>#DIV/0!</v>
      </c>
      <c r="E383" s="25"/>
    </row>
    <row r="384" spans="1:5">
      <c r="A384" s="26" t="s">
        <v>278</v>
      </c>
      <c r="B384" s="13"/>
      <c r="C384" s="13"/>
      <c r="D384" s="6" t="e">
        <f t="shared" si="5"/>
        <v>#DIV/0!</v>
      </c>
      <c r="E384" s="13"/>
    </row>
    <row r="385" spans="1:5">
      <c r="A385" s="26" t="s">
        <v>279</v>
      </c>
      <c r="B385" s="13"/>
      <c r="C385" s="13"/>
      <c r="D385" s="6" t="e">
        <f t="shared" si="5"/>
        <v>#DIV/0!</v>
      </c>
      <c r="E385" s="13"/>
    </row>
    <row r="386" spans="1:5">
      <c r="A386" s="26" t="s">
        <v>280</v>
      </c>
      <c r="B386" s="13"/>
      <c r="C386" s="13"/>
      <c r="D386" s="6" t="e">
        <f t="shared" si="5"/>
        <v>#DIV/0!</v>
      </c>
      <c r="E386" s="13"/>
    </row>
    <row r="387" spans="1:5">
      <c r="A387" s="29" t="s">
        <v>281</v>
      </c>
      <c r="B387" s="25">
        <f>SUM(B388:B390)</f>
        <v>0</v>
      </c>
      <c r="C387" s="25">
        <f>SUM(C388:C390)</f>
        <v>0</v>
      </c>
      <c r="D387" s="6" t="e">
        <f t="shared" si="5"/>
        <v>#DIV/0!</v>
      </c>
      <c r="E387" s="25"/>
    </row>
    <row r="388" spans="1:5">
      <c r="A388" s="27" t="s">
        <v>282</v>
      </c>
      <c r="B388" s="13"/>
      <c r="C388" s="13"/>
      <c r="D388" s="6" t="e">
        <f t="shared" si="5"/>
        <v>#DIV/0!</v>
      </c>
      <c r="E388" s="13"/>
    </row>
    <row r="389" spans="1:5">
      <c r="A389" s="27" t="s">
        <v>283</v>
      </c>
      <c r="B389" s="13"/>
      <c r="C389" s="13"/>
      <c r="D389" s="6" t="e">
        <f t="shared" si="5"/>
        <v>#DIV/0!</v>
      </c>
      <c r="E389" s="13"/>
    </row>
    <row r="390" spans="1:5">
      <c r="A390" s="13" t="s">
        <v>284</v>
      </c>
      <c r="B390" s="13"/>
      <c r="C390" s="13"/>
      <c r="D390" s="6" t="e">
        <f t="shared" ref="D390:D453" si="6">C390*100/B390</f>
        <v>#DIV/0!</v>
      </c>
      <c r="E390" s="13"/>
    </row>
    <row r="391" spans="1:5">
      <c r="A391" s="29" t="s">
        <v>285</v>
      </c>
      <c r="B391" s="25">
        <f>SUM(B392:B394)</f>
        <v>0</v>
      </c>
      <c r="C391" s="25">
        <f>SUM(C392:C394)</f>
        <v>0</v>
      </c>
      <c r="D391" s="6" t="e">
        <f t="shared" si="6"/>
        <v>#DIV/0!</v>
      </c>
      <c r="E391" s="25"/>
    </row>
    <row r="392" spans="1:5">
      <c r="A392" s="26" t="s">
        <v>286</v>
      </c>
      <c r="B392" s="13"/>
      <c r="C392" s="13"/>
      <c r="D392" s="6" t="e">
        <f t="shared" si="6"/>
        <v>#DIV/0!</v>
      </c>
      <c r="E392" s="13"/>
    </row>
    <row r="393" spans="1:5">
      <c r="A393" s="26" t="s">
        <v>287</v>
      </c>
      <c r="B393" s="13"/>
      <c r="C393" s="13"/>
      <c r="D393" s="6" t="e">
        <f t="shared" si="6"/>
        <v>#DIV/0!</v>
      </c>
      <c r="E393" s="13"/>
    </row>
    <row r="394" spans="1:5">
      <c r="A394" s="27" t="s">
        <v>288</v>
      </c>
      <c r="B394" s="13"/>
      <c r="C394" s="13"/>
      <c r="D394" s="6" t="e">
        <f t="shared" si="6"/>
        <v>#DIV/0!</v>
      </c>
      <c r="E394" s="13"/>
    </row>
    <row r="395" spans="1:5">
      <c r="A395" s="29" t="s">
        <v>289</v>
      </c>
      <c r="B395" s="25">
        <f>SUM(B396:B400)</f>
        <v>0</v>
      </c>
      <c r="C395" s="25">
        <f>SUM(C396:C400)</f>
        <v>0</v>
      </c>
      <c r="D395" s="6" t="e">
        <f t="shared" si="6"/>
        <v>#DIV/0!</v>
      </c>
      <c r="E395" s="25"/>
    </row>
    <row r="396" spans="1:5">
      <c r="A396" s="27" t="s">
        <v>290</v>
      </c>
      <c r="B396" s="13"/>
      <c r="C396" s="13"/>
      <c r="D396" s="6" t="e">
        <f t="shared" si="6"/>
        <v>#DIV/0!</v>
      </c>
      <c r="E396" s="13"/>
    </row>
    <row r="397" spans="1:5">
      <c r="A397" s="26" t="s">
        <v>291</v>
      </c>
      <c r="B397" s="13"/>
      <c r="C397" s="13"/>
      <c r="D397" s="6" t="e">
        <f t="shared" si="6"/>
        <v>#DIV/0!</v>
      </c>
      <c r="E397" s="13"/>
    </row>
    <row r="398" spans="1:5">
      <c r="A398" s="26" t="s">
        <v>292</v>
      </c>
      <c r="B398" s="13"/>
      <c r="C398" s="13"/>
      <c r="D398" s="6" t="e">
        <f t="shared" si="6"/>
        <v>#DIV/0!</v>
      </c>
      <c r="E398" s="13"/>
    </row>
    <row r="399" spans="1:5">
      <c r="A399" s="26" t="s">
        <v>293</v>
      </c>
      <c r="B399" s="13"/>
      <c r="C399" s="13"/>
      <c r="D399" s="6" t="e">
        <f t="shared" si="6"/>
        <v>#DIV/0!</v>
      </c>
      <c r="E399" s="13"/>
    </row>
    <row r="400" spans="1:5">
      <c r="A400" s="26" t="s">
        <v>294</v>
      </c>
      <c r="B400" s="13"/>
      <c r="C400" s="13"/>
      <c r="D400" s="6" t="e">
        <f t="shared" si="6"/>
        <v>#DIV/0!</v>
      </c>
      <c r="E400" s="13"/>
    </row>
    <row r="401" spans="1:5">
      <c r="A401" s="29" t="s">
        <v>295</v>
      </c>
      <c r="B401" s="25">
        <f>SUM(B402:B407)</f>
        <v>0</v>
      </c>
      <c r="C401" s="25">
        <f>SUM(C402:C407)</f>
        <v>0</v>
      </c>
      <c r="D401" s="6" t="e">
        <f t="shared" si="6"/>
        <v>#DIV/0!</v>
      </c>
      <c r="E401" s="36"/>
    </row>
    <row r="402" spans="1:5">
      <c r="A402" s="27" t="s">
        <v>296</v>
      </c>
      <c r="B402" s="13"/>
      <c r="C402" s="13"/>
      <c r="D402" s="6" t="e">
        <f t="shared" si="6"/>
        <v>#DIV/0!</v>
      </c>
      <c r="E402" s="13"/>
    </row>
    <row r="403" spans="1:5">
      <c r="A403" s="27" t="s">
        <v>297</v>
      </c>
      <c r="B403" s="13"/>
      <c r="C403" s="13"/>
      <c r="D403" s="6" t="e">
        <f t="shared" si="6"/>
        <v>#DIV/0!</v>
      </c>
      <c r="E403" s="13"/>
    </row>
    <row r="404" spans="1:5">
      <c r="A404" s="27" t="s">
        <v>298</v>
      </c>
      <c r="B404" s="13"/>
      <c r="C404" s="13"/>
      <c r="D404" s="6" t="e">
        <f t="shared" si="6"/>
        <v>#DIV/0!</v>
      </c>
      <c r="E404" s="13"/>
    </row>
    <row r="405" spans="1:5">
      <c r="A405" s="13" t="s">
        <v>299</v>
      </c>
      <c r="B405" s="13"/>
      <c r="C405" s="13"/>
      <c r="D405" s="6" t="e">
        <f t="shared" si="6"/>
        <v>#DIV/0!</v>
      </c>
      <c r="E405" s="13"/>
    </row>
    <row r="406" spans="1:5">
      <c r="A406" s="26" t="s">
        <v>300</v>
      </c>
      <c r="B406" s="13"/>
      <c r="C406" s="13"/>
      <c r="D406" s="6" t="e">
        <f t="shared" si="6"/>
        <v>#DIV/0!</v>
      </c>
      <c r="E406" s="13"/>
    </row>
    <row r="407" spans="1:5">
      <c r="A407" s="26" t="s">
        <v>301</v>
      </c>
      <c r="B407" s="13"/>
      <c r="C407" s="13"/>
      <c r="D407" s="6" t="e">
        <f t="shared" si="6"/>
        <v>#DIV/0!</v>
      </c>
      <c r="E407" s="13"/>
    </row>
    <row r="408" spans="1:5">
      <c r="A408" s="26" t="s">
        <v>302</v>
      </c>
      <c r="B408" s="13"/>
      <c r="C408" s="13"/>
      <c r="D408" s="6" t="e">
        <f t="shared" si="6"/>
        <v>#DIV/0!</v>
      </c>
      <c r="E408" s="13"/>
    </row>
    <row r="409" spans="1:5">
      <c r="A409" s="6" t="s">
        <v>303</v>
      </c>
      <c r="B409" s="37">
        <f>SUM(B410,B415,B423,B429,B433,B438,B443,B450,B454,B458)</f>
        <v>0</v>
      </c>
      <c r="C409" s="37">
        <f>SUM(C410,C415,C423,C429,C433,C438,C443,C450,C454,C458)</f>
        <v>0</v>
      </c>
      <c r="D409" s="6" t="e">
        <f t="shared" si="6"/>
        <v>#DIV/0!</v>
      </c>
      <c r="E409" s="37"/>
    </row>
    <row r="410" spans="1:5">
      <c r="A410" s="29" t="s">
        <v>304</v>
      </c>
      <c r="B410" s="25">
        <f>SUM(B411:B414)</f>
        <v>0</v>
      </c>
      <c r="C410" s="25">
        <f>SUM(C411:C414)</f>
        <v>0</v>
      </c>
      <c r="D410" s="6" t="e">
        <f t="shared" si="6"/>
        <v>#DIV/0!</v>
      </c>
      <c r="E410" s="25"/>
    </row>
    <row r="411" spans="1:5">
      <c r="A411" s="26" t="s">
        <v>54</v>
      </c>
      <c r="B411" s="13"/>
      <c r="C411" s="13"/>
      <c r="D411" s="6" t="e">
        <f t="shared" si="6"/>
        <v>#DIV/0!</v>
      </c>
      <c r="E411" s="13"/>
    </row>
    <row r="412" spans="1:5">
      <c r="A412" s="26" t="s">
        <v>43</v>
      </c>
      <c r="B412" s="13"/>
      <c r="C412" s="13"/>
      <c r="D412" s="6" t="e">
        <f t="shared" si="6"/>
        <v>#DIV/0!</v>
      </c>
      <c r="E412" s="13"/>
    </row>
    <row r="413" spans="1:5">
      <c r="A413" s="26" t="s">
        <v>44</v>
      </c>
      <c r="B413" s="13"/>
      <c r="C413" s="13"/>
      <c r="D413" s="6" t="e">
        <f t="shared" si="6"/>
        <v>#DIV/0!</v>
      </c>
      <c r="E413" s="13"/>
    </row>
    <row r="414" spans="1:5">
      <c r="A414" s="27" t="s">
        <v>305</v>
      </c>
      <c r="B414" s="13"/>
      <c r="C414" s="13"/>
      <c r="D414" s="6" t="e">
        <f t="shared" si="6"/>
        <v>#DIV/0!</v>
      </c>
      <c r="E414" s="13"/>
    </row>
    <row r="415" spans="1:5">
      <c r="A415" s="29" t="s">
        <v>306</v>
      </c>
      <c r="B415" s="25">
        <f>SUM(B416:B422)</f>
        <v>0</v>
      </c>
      <c r="C415" s="25">
        <f>SUM(C416:C422)</f>
        <v>0</v>
      </c>
      <c r="D415" s="6" t="e">
        <f t="shared" si="6"/>
        <v>#DIV/0!</v>
      </c>
      <c r="E415" s="25"/>
    </row>
    <row r="416" spans="1:5">
      <c r="A416" s="26" t="s">
        <v>307</v>
      </c>
      <c r="B416" s="13"/>
      <c r="C416" s="13"/>
      <c r="D416" s="6" t="e">
        <f t="shared" si="6"/>
        <v>#DIV/0!</v>
      </c>
      <c r="E416" s="13"/>
    </row>
    <row r="417" spans="1:5">
      <c r="A417" s="13" t="s">
        <v>308</v>
      </c>
      <c r="B417" s="13"/>
      <c r="C417" s="13"/>
      <c r="D417" s="6" t="e">
        <f t="shared" si="6"/>
        <v>#DIV/0!</v>
      </c>
      <c r="E417" s="13"/>
    </row>
    <row r="418" spans="1:5">
      <c r="A418" s="26" t="s">
        <v>309</v>
      </c>
      <c r="B418" s="13"/>
      <c r="C418" s="13"/>
      <c r="D418" s="6" t="e">
        <f t="shared" si="6"/>
        <v>#DIV/0!</v>
      </c>
      <c r="E418" s="13"/>
    </row>
    <row r="419" spans="1:5">
      <c r="A419" s="26" t="s">
        <v>310</v>
      </c>
      <c r="B419" s="13"/>
      <c r="C419" s="13"/>
      <c r="D419" s="6" t="e">
        <f t="shared" si="6"/>
        <v>#DIV/0!</v>
      </c>
      <c r="E419" s="13"/>
    </row>
    <row r="420" spans="1:5">
      <c r="A420" s="26" t="s">
        <v>311</v>
      </c>
      <c r="B420" s="13"/>
      <c r="C420" s="13"/>
      <c r="D420" s="6" t="e">
        <f t="shared" si="6"/>
        <v>#DIV/0!</v>
      </c>
      <c r="E420" s="13"/>
    </row>
    <row r="421" spans="1:5">
      <c r="A421" s="27" t="s">
        <v>312</v>
      </c>
      <c r="B421" s="13"/>
      <c r="C421" s="13"/>
      <c r="D421" s="6" t="e">
        <f t="shared" si="6"/>
        <v>#DIV/0!</v>
      </c>
      <c r="E421" s="13"/>
    </row>
    <row r="422" spans="1:5">
      <c r="A422" s="27" t="s">
        <v>313</v>
      </c>
      <c r="B422" s="13"/>
      <c r="C422" s="13"/>
      <c r="D422" s="6" t="e">
        <f t="shared" si="6"/>
        <v>#DIV/0!</v>
      </c>
      <c r="E422" s="13"/>
    </row>
    <row r="423" spans="1:5">
      <c r="A423" s="29" t="s">
        <v>314</v>
      </c>
      <c r="B423" s="25">
        <f>SUM(B424:B428)</f>
        <v>0</v>
      </c>
      <c r="C423" s="25">
        <f>SUM(C424:C428)</f>
        <v>0</v>
      </c>
      <c r="D423" s="6" t="e">
        <f t="shared" si="6"/>
        <v>#DIV/0!</v>
      </c>
      <c r="E423" s="25"/>
    </row>
    <row r="424" spans="1:5">
      <c r="A424" s="26" t="s">
        <v>307</v>
      </c>
      <c r="B424" s="13"/>
      <c r="C424" s="13"/>
      <c r="D424" s="6" t="e">
        <f t="shared" si="6"/>
        <v>#DIV/0!</v>
      </c>
      <c r="E424" s="13"/>
    </row>
    <row r="425" spans="1:5">
      <c r="A425" s="26" t="s">
        <v>315</v>
      </c>
      <c r="B425" s="13"/>
      <c r="C425" s="13"/>
      <c r="D425" s="6" t="e">
        <f t="shared" si="6"/>
        <v>#DIV/0!</v>
      </c>
      <c r="E425" s="13"/>
    </row>
    <row r="426" spans="1:5">
      <c r="A426" s="26" t="s">
        <v>316</v>
      </c>
      <c r="B426" s="13"/>
      <c r="C426" s="13"/>
      <c r="D426" s="6" t="e">
        <f t="shared" si="6"/>
        <v>#DIV/0!</v>
      </c>
      <c r="E426" s="13"/>
    </row>
    <row r="427" spans="1:5">
      <c r="A427" s="27" t="s">
        <v>317</v>
      </c>
      <c r="B427" s="13"/>
      <c r="C427" s="13"/>
      <c r="D427" s="6" t="e">
        <f t="shared" si="6"/>
        <v>#DIV/0!</v>
      </c>
      <c r="E427" s="13"/>
    </row>
    <row r="428" spans="1:5">
      <c r="A428" s="27" t="s">
        <v>318</v>
      </c>
      <c r="B428" s="13"/>
      <c r="C428" s="13"/>
      <c r="D428" s="6" t="e">
        <f t="shared" si="6"/>
        <v>#DIV/0!</v>
      </c>
      <c r="E428" s="13"/>
    </row>
    <row r="429" spans="1:5">
      <c r="A429" s="29" t="s">
        <v>319</v>
      </c>
      <c r="B429" s="25">
        <f>SUM(B430:B432)</f>
        <v>0</v>
      </c>
      <c r="C429" s="25">
        <f>SUM(C430:C432)</f>
        <v>0</v>
      </c>
      <c r="D429" s="6" t="e">
        <f t="shared" si="6"/>
        <v>#DIV/0!</v>
      </c>
      <c r="E429" s="25"/>
    </row>
    <row r="430" spans="1:5">
      <c r="A430" s="13" t="s">
        <v>307</v>
      </c>
      <c r="B430" s="13"/>
      <c r="C430" s="13"/>
      <c r="D430" s="6" t="e">
        <f t="shared" si="6"/>
        <v>#DIV/0!</v>
      </c>
      <c r="E430" s="13"/>
    </row>
    <row r="431" spans="1:5">
      <c r="A431" s="26" t="s">
        <v>320</v>
      </c>
      <c r="B431" s="13"/>
      <c r="C431" s="13"/>
      <c r="D431" s="6" t="e">
        <f t="shared" si="6"/>
        <v>#DIV/0!</v>
      </c>
      <c r="E431" s="13"/>
    </row>
    <row r="432" spans="1:5">
      <c r="A432" s="27" t="s">
        <v>321</v>
      </c>
      <c r="B432" s="13"/>
      <c r="C432" s="13"/>
      <c r="D432" s="6" t="e">
        <f t="shared" si="6"/>
        <v>#DIV/0!</v>
      </c>
      <c r="E432" s="13"/>
    </row>
    <row r="433" spans="1:5">
      <c r="A433" s="29" t="s">
        <v>322</v>
      </c>
      <c r="B433" s="25">
        <f>SUM(B434:B437)</f>
        <v>0</v>
      </c>
      <c r="C433" s="25">
        <f>SUM(C434:C437)</f>
        <v>0</v>
      </c>
      <c r="D433" s="6" t="e">
        <f t="shared" si="6"/>
        <v>#DIV/0!</v>
      </c>
      <c r="E433" s="25"/>
    </row>
    <row r="434" spans="1:5">
      <c r="A434" s="27" t="s">
        <v>307</v>
      </c>
      <c r="B434" s="13"/>
      <c r="C434" s="13"/>
      <c r="D434" s="6" t="e">
        <f t="shared" si="6"/>
        <v>#DIV/0!</v>
      </c>
      <c r="E434" s="13"/>
    </row>
    <row r="435" spans="1:5">
      <c r="A435" s="26" t="s">
        <v>323</v>
      </c>
      <c r="B435" s="13"/>
      <c r="C435" s="13"/>
      <c r="D435" s="6" t="e">
        <f t="shared" si="6"/>
        <v>#DIV/0!</v>
      </c>
      <c r="E435" s="13"/>
    </row>
    <row r="436" spans="1:5">
      <c r="A436" s="26" t="s">
        <v>324</v>
      </c>
      <c r="B436" s="13"/>
      <c r="C436" s="13"/>
      <c r="D436" s="6" t="e">
        <f t="shared" si="6"/>
        <v>#DIV/0!</v>
      </c>
      <c r="E436" s="13"/>
    </row>
    <row r="437" spans="1:5">
      <c r="A437" s="26" t="s">
        <v>325</v>
      </c>
      <c r="B437" s="13"/>
      <c r="C437" s="13"/>
      <c r="D437" s="6" t="e">
        <f t="shared" si="6"/>
        <v>#DIV/0!</v>
      </c>
      <c r="E437" s="13"/>
    </row>
    <row r="438" spans="1:5">
      <c r="A438" s="29" t="s">
        <v>326</v>
      </c>
      <c r="B438" s="25">
        <f>SUM(B439:B442)</f>
        <v>0</v>
      </c>
      <c r="C438" s="25">
        <f>SUM(C439:C442)</f>
        <v>0</v>
      </c>
      <c r="D438" s="6" t="e">
        <f t="shared" si="6"/>
        <v>#DIV/0!</v>
      </c>
      <c r="E438" s="25"/>
    </row>
    <row r="439" spans="1:5">
      <c r="A439" s="27" t="s">
        <v>327</v>
      </c>
      <c r="B439" s="13"/>
      <c r="C439" s="13"/>
      <c r="D439" s="6" t="e">
        <f t="shared" si="6"/>
        <v>#DIV/0!</v>
      </c>
      <c r="E439" s="13"/>
    </row>
    <row r="440" spans="1:5">
      <c r="A440" s="27" t="s">
        <v>328</v>
      </c>
      <c r="B440" s="13"/>
      <c r="C440" s="13"/>
      <c r="D440" s="6" t="e">
        <f t="shared" si="6"/>
        <v>#DIV/0!</v>
      </c>
      <c r="E440" s="13"/>
    </row>
    <row r="441" spans="1:5">
      <c r="A441" s="27" t="s">
        <v>329</v>
      </c>
      <c r="B441" s="13"/>
      <c r="C441" s="13"/>
      <c r="D441" s="6" t="e">
        <f t="shared" si="6"/>
        <v>#DIV/0!</v>
      </c>
      <c r="E441" s="13"/>
    </row>
    <row r="442" spans="1:5">
      <c r="A442" s="27" t="s">
        <v>330</v>
      </c>
      <c r="B442" s="13"/>
      <c r="C442" s="13"/>
      <c r="D442" s="6" t="e">
        <f t="shared" si="6"/>
        <v>#DIV/0!</v>
      </c>
      <c r="E442" s="13"/>
    </row>
    <row r="443" spans="1:5">
      <c r="A443" s="29" t="s">
        <v>331</v>
      </c>
      <c r="B443" s="25">
        <f>SUM(B444:B449)</f>
        <v>0</v>
      </c>
      <c r="C443" s="25">
        <f>SUM(C444:C449)</f>
        <v>0</v>
      </c>
      <c r="D443" s="6" t="e">
        <f t="shared" si="6"/>
        <v>#DIV/0!</v>
      </c>
      <c r="E443" s="25"/>
    </row>
    <row r="444" spans="1:5">
      <c r="A444" s="26" t="s">
        <v>307</v>
      </c>
      <c r="B444" s="13"/>
      <c r="C444" s="13"/>
      <c r="D444" s="6" t="e">
        <f t="shared" si="6"/>
        <v>#DIV/0!</v>
      </c>
      <c r="E444" s="13"/>
    </row>
    <row r="445" spans="1:5">
      <c r="A445" s="27" t="s">
        <v>332</v>
      </c>
      <c r="B445" s="13"/>
      <c r="C445" s="13"/>
      <c r="D445" s="6" t="e">
        <f t="shared" si="6"/>
        <v>#DIV/0!</v>
      </c>
      <c r="E445" s="13"/>
    </row>
    <row r="446" spans="1:5">
      <c r="A446" s="27" t="s">
        <v>333</v>
      </c>
      <c r="B446" s="13"/>
      <c r="C446" s="13"/>
      <c r="D446" s="6" t="e">
        <f t="shared" si="6"/>
        <v>#DIV/0!</v>
      </c>
      <c r="E446" s="13"/>
    </row>
    <row r="447" spans="1:5">
      <c r="A447" s="27" t="s">
        <v>334</v>
      </c>
      <c r="B447" s="13"/>
      <c r="C447" s="13"/>
      <c r="D447" s="6" t="e">
        <f t="shared" si="6"/>
        <v>#DIV/0!</v>
      </c>
      <c r="E447" s="13"/>
    </row>
    <row r="448" spans="1:5">
      <c r="A448" s="26" t="s">
        <v>335</v>
      </c>
      <c r="B448" s="13"/>
      <c r="C448" s="13"/>
      <c r="D448" s="6" t="e">
        <f t="shared" si="6"/>
        <v>#DIV/0!</v>
      </c>
      <c r="E448" s="13"/>
    </row>
    <row r="449" spans="1:5">
      <c r="A449" s="26" t="s">
        <v>336</v>
      </c>
      <c r="B449" s="13"/>
      <c r="C449" s="13"/>
      <c r="D449" s="6" t="e">
        <f t="shared" si="6"/>
        <v>#DIV/0!</v>
      </c>
      <c r="E449" s="13"/>
    </row>
    <row r="450" spans="1:5">
      <c r="A450" s="29" t="s">
        <v>337</v>
      </c>
      <c r="B450" s="25">
        <f>SUM(B451:B453)</f>
        <v>0</v>
      </c>
      <c r="C450" s="25">
        <f>SUM(C451:C453)</f>
        <v>0</v>
      </c>
      <c r="D450" s="6" t="e">
        <f t="shared" si="6"/>
        <v>#DIV/0!</v>
      </c>
      <c r="E450" s="25"/>
    </row>
    <row r="451" spans="1:5">
      <c r="A451" s="27" t="s">
        <v>338</v>
      </c>
      <c r="B451" s="13"/>
      <c r="C451" s="13"/>
      <c r="D451" s="6" t="e">
        <f t="shared" si="6"/>
        <v>#DIV/0!</v>
      </c>
      <c r="E451" s="13"/>
    </row>
    <row r="452" spans="1:5">
      <c r="A452" s="27" t="s">
        <v>339</v>
      </c>
      <c r="B452" s="13"/>
      <c r="C452" s="13"/>
      <c r="D452" s="6" t="e">
        <f t="shared" si="6"/>
        <v>#DIV/0!</v>
      </c>
      <c r="E452" s="13"/>
    </row>
    <row r="453" spans="1:5">
      <c r="A453" s="27" t="s">
        <v>340</v>
      </c>
      <c r="B453" s="13"/>
      <c r="C453" s="13"/>
      <c r="D453" s="6" t="e">
        <f t="shared" si="6"/>
        <v>#DIV/0!</v>
      </c>
      <c r="E453" s="13"/>
    </row>
    <row r="454" spans="1:5">
      <c r="A454" s="29" t="s">
        <v>341</v>
      </c>
      <c r="B454" s="25">
        <f>SUM(B455:B457)</f>
        <v>0</v>
      </c>
      <c r="C454" s="25">
        <f>SUM(C455:C457)</f>
        <v>0</v>
      </c>
      <c r="D454" s="6" t="e">
        <f t="shared" ref="D454:D517" si="7">C454*100/B454</f>
        <v>#DIV/0!</v>
      </c>
      <c r="E454" s="25"/>
    </row>
    <row r="455" spans="1:5">
      <c r="A455" s="27" t="s">
        <v>342</v>
      </c>
      <c r="B455" s="13"/>
      <c r="C455" s="13"/>
      <c r="D455" s="6" t="e">
        <f t="shared" si="7"/>
        <v>#DIV/0!</v>
      </c>
      <c r="E455" s="13"/>
    </row>
    <row r="456" spans="1:5">
      <c r="A456" s="27" t="s">
        <v>343</v>
      </c>
      <c r="B456" s="13"/>
      <c r="C456" s="13"/>
      <c r="D456" s="6" t="e">
        <f t="shared" si="7"/>
        <v>#DIV/0!</v>
      </c>
      <c r="E456" s="13"/>
    </row>
    <row r="457" spans="1:5">
      <c r="A457" s="27" t="s">
        <v>344</v>
      </c>
      <c r="B457" s="13"/>
      <c r="C457" s="13"/>
      <c r="D457" s="6" t="e">
        <f t="shared" si="7"/>
        <v>#DIV/0!</v>
      </c>
      <c r="E457" s="13"/>
    </row>
    <row r="458" spans="1:5">
      <c r="A458" s="29" t="s">
        <v>345</v>
      </c>
      <c r="B458" s="25">
        <f>SUM(B459:B462)</f>
        <v>0</v>
      </c>
      <c r="C458" s="25">
        <f>SUM(C459:C462)</f>
        <v>0</v>
      </c>
      <c r="D458" s="6" t="e">
        <f t="shared" si="7"/>
        <v>#DIV/0!</v>
      </c>
      <c r="E458" s="25"/>
    </row>
    <row r="459" spans="1:5">
      <c r="A459" s="26" t="s">
        <v>346</v>
      </c>
      <c r="B459" s="13"/>
      <c r="C459" s="13"/>
      <c r="D459" s="6" t="e">
        <f t="shared" si="7"/>
        <v>#DIV/0!</v>
      </c>
      <c r="E459" s="13"/>
    </row>
    <row r="460" spans="1:5">
      <c r="A460" s="27" t="s">
        <v>347</v>
      </c>
      <c r="B460" s="13"/>
      <c r="C460" s="13"/>
      <c r="D460" s="6" t="e">
        <f t="shared" si="7"/>
        <v>#DIV/0!</v>
      </c>
      <c r="E460" s="13"/>
    </row>
    <row r="461" spans="1:5">
      <c r="A461" s="27" t="s">
        <v>348</v>
      </c>
      <c r="B461" s="13"/>
      <c r="C461" s="13"/>
      <c r="D461" s="6" t="e">
        <f t="shared" si="7"/>
        <v>#DIV/0!</v>
      </c>
      <c r="E461" s="13"/>
    </row>
    <row r="462" spans="1:5">
      <c r="A462" s="27" t="s">
        <v>349</v>
      </c>
      <c r="B462" s="13"/>
      <c r="C462" s="13"/>
      <c r="D462" s="6" t="e">
        <f t="shared" si="7"/>
        <v>#DIV/0!</v>
      </c>
      <c r="E462" s="13"/>
    </row>
    <row r="463" spans="1:5">
      <c r="A463" s="6" t="s">
        <v>350</v>
      </c>
      <c r="B463" s="37">
        <f>SUM(B464,B480,B488,B499,B508,B516)</f>
        <v>0</v>
      </c>
      <c r="C463" s="37">
        <f>SUM(C464,C480,C488,C499,C508,C516)</f>
        <v>31.2</v>
      </c>
      <c r="D463" s="6" t="e">
        <f t="shared" si="7"/>
        <v>#DIV/0!</v>
      </c>
      <c r="E463" s="37"/>
    </row>
    <row r="464" spans="1:5">
      <c r="A464" s="29" t="s">
        <v>351</v>
      </c>
      <c r="B464" s="25">
        <f>SUM(B465:B479)</f>
        <v>0</v>
      </c>
      <c r="C464" s="25">
        <f>SUM(C465:C479)</f>
        <v>11.2</v>
      </c>
      <c r="D464" s="6" t="e">
        <f t="shared" si="7"/>
        <v>#DIV/0!</v>
      </c>
      <c r="E464" s="25"/>
    </row>
    <row r="465" spans="1:5">
      <c r="A465" s="13" t="s">
        <v>54</v>
      </c>
      <c r="B465" s="13"/>
      <c r="C465" s="13"/>
      <c r="D465" s="6" t="e">
        <f t="shared" si="7"/>
        <v>#DIV/0!</v>
      </c>
      <c r="E465" s="13"/>
    </row>
    <row r="466" spans="1:5">
      <c r="A466" s="13" t="s">
        <v>43</v>
      </c>
      <c r="B466" s="13"/>
      <c r="C466" s="13"/>
      <c r="D466" s="6" t="e">
        <f t="shared" si="7"/>
        <v>#DIV/0!</v>
      </c>
      <c r="E466" s="13"/>
    </row>
    <row r="467" spans="1:5">
      <c r="A467" s="13" t="s">
        <v>44</v>
      </c>
      <c r="B467" s="13"/>
      <c r="C467" s="13"/>
      <c r="D467" s="6" t="e">
        <f t="shared" si="7"/>
        <v>#DIV/0!</v>
      </c>
      <c r="E467" s="13"/>
    </row>
    <row r="468" spans="1:5">
      <c r="A468" s="13" t="s">
        <v>352</v>
      </c>
      <c r="B468" s="13"/>
      <c r="C468" s="13"/>
      <c r="D468" s="6" t="e">
        <f t="shared" si="7"/>
        <v>#DIV/0!</v>
      </c>
      <c r="E468" s="13"/>
    </row>
    <row r="469" spans="1:5">
      <c r="A469" s="13" t="s">
        <v>353</v>
      </c>
      <c r="B469" s="13"/>
      <c r="C469" s="13"/>
      <c r="D469" s="6" t="e">
        <f t="shared" si="7"/>
        <v>#DIV/0!</v>
      </c>
      <c r="E469" s="13"/>
    </row>
    <row r="470" spans="1:5">
      <c r="A470" s="13" t="s">
        <v>354</v>
      </c>
      <c r="B470" s="13"/>
      <c r="C470" s="13"/>
      <c r="D470" s="6" t="e">
        <f t="shared" si="7"/>
        <v>#DIV/0!</v>
      </c>
      <c r="E470" s="13"/>
    </row>
    <row r="471" spans="1:5">
      <c r="A471" s="13" t="s">
        <v>355</v>
      </c>
      <c r="B471" s="13"/>
      <c r="C471" s="13"/>
      <c r="D471" s="6" t="e">
        <f t="shared" si="7"/>
        <v>#DIV/0!</v>
      </c>
      <c r="E471" s="13"/>
    </row>
    <row r="472" spans="1:5">
      <c r="A472" s="13" t="s">
        <v>356</v>
      </c>
      <c r="B472" s="13"/>
      <c r="C472" s="13"/>
      <c r="D472" s="6" t="e">
        <f t="shared" si="7"/>
        <v>#DIV/0!</v>
      </c>
      <c r="E472" s="13"/>
    </row>
    <row r="473" spans="1:5">
      <c r="A473" s="13" t="s">
        <v>357</v>
      </c>
      <c r="B473" s="13"/>
      <c r="C473" s="13"/>
      <c r="D473" s="6" t="e">
        <f t="shared" si="7"/>
        <v>#DIV/0!</v>
      </c>
      <c r="E473" s="13"/>
    </row>
    <row r="474" spans="1:5">
      <c r="A474" s="13" t="s">
        <v>358</v>
      </c>
      <c r="B474" s="13"/>
      <c r="C474" s="13"/>
      <c r="D474" s="6" t="e">
        <f t="shared" si="7"/>
        <v>#DIV/0!</v>
      </c>
      <c r="E474" s="13"/>
    </row>
    <row r="475" spans="1:5">
      <c r="A475" s="13" t="s">
        <v>359</v>
      </c>
      <c r="B475" s="13"/>
      <c r="C475" s="13"/>
      <c r="D475" s="6" t="e">
        <f t="shared" si="7"/>
        <v>#DIV/0!</v>
      </c>
      <c r="E475" s="13"/>
    </row>
    <row r="476" spans="1:5">
      <c r="A476" s="13" t="s">
        <v>360</v>
      </c>
      <c r="B476" s="13"/>
      <c r="C476" s="13"/>
      <c r="D476" s="6" t="e">
        <f t="shared" si="7"/>
        <v>#DIV/0!</v>
      </c>
      <c r="E476" s="13"/>
    </row>
    <row r="477" spans="1:5">
      <c r="A477" s="13" t="s">
        <v>361</v>
      </c>
      <c r="B477" s="13"/>
      <c r="C477" s="13">
        <v>11.2</v>
      </c>
      <c r="D477" s="6" t="e">
        <f t="shared" si="7"/>
        <v>#DIV/0!</v>
      </c>
      <c r="E477" s="13"/>
    </row>
    <row r="478" spans="1:5">
      <c r="A478" s="13" t="s">
        <v>362</v>
      </c>
      <c r="B478" s="13"/>
      <c r="C478" s="13"/>
      <c r="D478" s="6" t="e">
        <f t="shared" si="7"/>
        <v>#DIV/0!</v>
      </c>
      <c r="E478" s="13"/>
    </row>
    <row r="479" spans="1:5">
      <c r="A479" s="13" t="s">
        <v>363</v>
      </c>
      <c r="B479" s="13"/>
      <c r="C479" s="13"/>
      <c r="D479" s="6" t="e">
        <f t="shared" si="7"/>
        <v>#DIV/0!</v>
      </c>
      <c r="E479" s="13"/>
    </row>
    <row r="480" spans="1:5">
      <c r="A480" s="29" t="s">
        <v>364</v>
      </c>
      <c r="B480" s="25">
        <f>SUM(B481:B487)</f>
        <v>0</v>
      </c>
      <c r="C480" s="25">
        <f>SUM(C481:C487)</f>
        <v>0</v>
      </c>
      <c r="D480" s="6" t="e">
        <f t="shared" si="7"/>
        <v>#DIV/0!</v>
      </c>
      <c r="E480" s="25"/>
    </row>
    <row r="481" spans="1:5">
      <c r="A481" s="13" t="s">
        <v>54</v>
      </c>
      <c r="B481" s="13"/>
      <c r="C481" s="13"/>
      <c r="D481" s="6" t="e">
        <f t="shared" si="7"/>
        <v>#DIV/0!</v>
      </c>
      <c r="E481" s="13"/>
    </row>
    <row r="482" spans="1:5">
      <c r="A482" s="13" t="s">
        <v>43</v>
      </c>
      <c r="B482" s="13"/>
      <c r="C482" s="13"/>
      <c r="D482" s="6" t="e">
        <f t="shared" si="7"/>
        <v>#DIV/0!</v>
      </c>
      <c r="E482" s="13"/>
    </row>
    <row r="483" spans="1:5">
      <c r="A483" s="13" t="s">
        <v>44</v>
      </c>
      <c r="B483" s="13"/>
      <c r="C483" s="13"/>
      <c r="D483" s="6" t="e">
        <f t="shared" si="7"/>
        <v>#DIV/0!</v>
      </c>
      <c r="E483" s="13"/>
    </row>
    <row r="484" spans="1:5">
      <c r="A484" s="13" t="s">
        <v>365</v>
      </c>
      <c r="B484" s="13"/>
      <c r="C484" s="13"/>
      <c r="D484" s="6" t="e">
        <f t="shared" si="7"/>
        <v>#DIV/0!</v>
      </c>
      <c r="E484" s="13"/>
    </row>
    <row r="485" spans="1:5">
      <c r="A485" s="13" t="s">
        <v>366</v>
      </c>
      <c r="B485" s="13"/>
      <c r="C485" s="13"/>
      <c r="D485" s="6" t="e">
        <f t="shared" si="7"/>
        <v>#DIV/0!</v>
      </c>
      <c r="E485" s="13"/>
    </row>
    <row r="486" spans="1:5">
      <c r="A486" s="13" t="s">
        <v>367</v>
      </c>
      <c r="B486" s="13"/>
      <c r="C486" s="13"/>
      <c r="D486" s="6" t="e">
        <f t="shared" si="7"/>
        <v>#DIV/0!</v>
      </c>
      <c r="E486" s="13"/>
    </row>
    <row r="487" spans="1:5">
      <c r="A487" s="13" t="s">
        <v>368</v>
      </c>
      <c r="B487" s="13"/>
      <c r="C487" s="13"/>
      <c r="D487" s="6" t="e">
        <f t="shared" si="7"/>
        <v>#DIV/0!</v>
      </c>
      <c r="E487" s="13"/>
    </row>
    <row r="488" spans="1:5">
      <c r="A488" s="29" t="s">
        <v>369</v>
      </c>
      <c r="B488" s="25">
        <f>SUM(B489:B498)</f>
        <v>0</v>
      </c>
      <c r="C488" s="25">
        <f>SUM(C489:C498)</f>
        <v>20</v>
      </c>
      <c r="D488" s="6" t="e">
        <f t="shared" si="7"/>
        <v>#DIV/0!</v>
      </c>
      <c r="E488" s="25"/>
    </row>
    <row r="489" spans="1:5">
      <c r="A489" s="13" t="s">
        <v>54</v>
      </c>
      <c r="B489" s="13"/>
      <c r="C489" s="13"/>
      <c r="D489" s="6" t="e">
        <f t="shared" si="7"/>
        <v>#DIV/0!</v>
      </c>
      <c r="E489" s="13"/>
    </row>
    <row r="490" spans="1:5">
      <c r="A490" s="13" t="s">
        <v>43</v>
      </c>
      <c r="B490" s="13"/>
      <c r="C490" s="13">
        <v>20</v>
      </c>
      <c r="D490" s="6" t="e">
        <f t="shared" si="7"/>
        <v>#DIV/0!</v>
      </c>
      <c r="E490" s="13"/>
    </row>
    <row r="491" spans="1:5">
      <c r="A491" s="13" t="s">
        <v>44</v>
      </c>
      <c r="B491" s="13"/>
      <c r="C491" s="13"/>
      <c r="D491" s="6" t="e">
        <f t="shared" si="7"/>
        <v>#DIV/0!</v>
      </c>
      <c r="E491" s="13"/>
    </row>
    <row r="492" spans="1:5">
      <c r="A492" s="13" t="s">
        <v>370</v>
      </c>
      <c r="B492" s="13"/>
      <c r="C492" s="13"/>
      <c r="D492" s="6" t="e">
        <f t="shared" si="7"/>
        <v>#DIV/0!</v>
      </c>
      <c r="E492" s="13"/>
    </row>
    <row r="493" spans="1:5">
      <c r="A493" s="13" t="s">
        <v>371</v>
      </c>
      <c r="B493" s="13"/>
      <c r="C493" s="13"/>
      <c r="D493" s="6" t="e">
        <f t="shared" si="7"/>
        <v>#DIV/0!</v>
      </c>
      <c r="E493" s="13"/>
    </row>
    <row r="494" spans="1:5">
      <c r="A494" s="13" t="s">
        <v>372</v>
      </c>
      <c r="B494" s="13"/>
      <c r="C494" s="13"/>
      <c r="D494" s="6" t="e">
        <f t="shared" si="7"/>
        <v>#DIV/0!</v>
      </c>
      <c r="E494" s="13"/>
    </row>
    <row r="495" spans="1:5">
      <c r="A495" s="13" t="s">
        <v>373</v>
      </c>
      <c r="B495" s="13"/>
      <c r="C495" s="13"/>
      <c r="D495" s="6" t="e">
        <f t="shared" si="7"/>
        <v>#DIV/0!</v>
      </c>
      <c r="E495" s="13"/>
    </row>
    <row r="496" spans="1:5">
      <c r="A496" s="13" t="s">
        <v>374</v>
      </c>
      <c r="B496" s="13"/>
      <c r="C496" s="13"/>
      <c r="D496" s="6" t="e">
        <f t="shared" si="7"/>
        <v>#DIV/0!</v>
      </c>
      <c r="E496" s="13"/>
    </row>
    <row r="497" spans="1:5">
      <c r="A497" s="13" t="s">
        <v>375</v>
      </c>
      <c r="B497" s="13"/>
      <c r="C497" s="13"/>
      <c r="D497" s="6" t="e">
        <f t="shared" si="7"/>
        <v>#DIV/0!</v>
      </c>
      <c r="E497" s="13"/>
    </row>
    <row r="498" spans="1:5">
      <c r="A498" s="13" t="s">
        <v>376</v>
      </c>
      <c r="B498" s="13"/>
      <c r="C498" s="13"/>
      <c r="D498" s="6" t="e">
        <f t="shared" si="7"/>
        <v>#DIV/0!</v>
      </c>
      <c r="E498" s="13"/>
    </row>
    <row r="499" spans="1:5">
      <c r="A499" s="29" t="s">
        <v>377</v>
      </c>
      <c r="B499" s="25">
        <f>SUM(B500:B507)</f>
        <v>0</v>
      </c>
      <c r="C499" s="25">
        <f>SUM(C500:C507)</f>
        <v>0</v>
      </c>
      <c r="D499" s="6" t="e">
        <f t="shared" si="7"/>
        <v>#DIV/0!</v>
      </c>
      <c r="E499" s="25"/>
    </row>
    <row r="500" spans="1:5">
      <c r="A500" s="13" t="s">
        <v>42</v>
      </c>
      <c r="B500" s="13"/>
      <c r="C500" s="13"/>
      <c r="D500" s="6" t="e">
        <f t="shared" si="7"/>
        <v>#DIV/0!</v>
      </c>
      <c r="E500" s="13"/>
    </row>
    <row r="501" spans="1:5">
      <c r="A501" s="13" t="s">
        <v>378</v>
      </c>
      <c r="B501" s="13"/>
      <c r="C501" s="13"/>
      <c r="D501" s="6" t="e">
        <f t="shared" si="7"/>
        <v>#DIV/0!</v>
      </c>
      <c r="E501" s="13"/>
    </row>
    <row r="502" spans="1:5">
      <c r="A502" s="13" t="s">
        <v>169</v>
      </c>
      <c r="B502" s="13"/>
      <c r="C502" s="13"/>
      <c r="D502" s="6" t="e">
        <f t="shared" si="7"/>
        <v>#DIV/0!</v>
      </c>
      <c r="E502" s="13"/>
    </row>
    <row r="503" spans="1:5">
      <c r="A503" s="13" t="s">
        <v>379</v>
      </c>
      <c r="B503" s="13"/>
      <c r="C503" s="13"/>
      <c r="D503" s="6" t="e">
        <f t="shared" si="7"/>
        <v>#DIV/0!</v>
      </c>
      <c r="E503" s="13"/>
    </row>
    <row r="504" spans="1:5">
      <c r="A504" s="13" t="s">
        <v>380</v>
      </c>
      <c r="B504" s="13"/>
      <c r="C504" s="13"/>
      <c r="D504" s="6" t="e">
        <f t="shared" si="7"/>
        <v>#DIV/0!</v>
      </c>
      <c r="E504" s="13"/>
    </row>
    <row r="505" spans="1:5">
      <c r="A505" s="13" t="s">
        <v>381</v>
      </c>
      <c r="B505" s="13"/>
      <c r="C505" s="13"/>
      <c r="D505" s="6" t="e">
        <f t="shared" si="7"/>
        <v>#DIV/0!</v>
      </c>
      <c r="E505" s="13"/>
    </row>
    <row r="506" spans="1:5">
      <c r="A506" s="13" t="s">
        <v>382</v>
      </c>
      <c r="B506" s="13"/>
      <c r="C506" s="13"/>
      <c r="D506" s="6" t="e">
        <f t="shared" si="7"/>
        <v>#DIV/0!</v>
      </c>
      <c r="E506" s="13"/>
    </row>
    <row r="507" spans="1:5">
      <c r="A507" s="13" t="s">
        <v>383</v>
      </c>
      <c r="B507" s="13"/>
      <c r="C507" s="13"/>
      <c r="D507" s="6" t="e">
        <f t="shared" si="7"/>
        <v>#DIV/0!</v>
      </c>
      <c r="E507" s="13"/>
    </row>
    <row r="508" spans="1:5">
      <c r="A508" s="29" t="s">
        <v>384</v>
      </c>
      <c r="B508" s="25">
        <f>SUM(B509:B515)</f>
        <v>0</v>
      </c>
      <c r="C508" s="25">
        <f>SUM(C509:C515)</f>
        <v>0</v>
      </c>
      <c r="D508" s="6" t="e">
        <f t="shared" si="7"/>
        <v>#DIV/0!</v>
      </c>
      <c r="E508" s="25"/>
    </row>
    <row r="509" spans="1:5">
      <c r="A509" s="13" t="s">
        <v>54</v>
      </c>
      <c r="B509" s="13"/>
      <c r="C509" s="13"/>
      <c r="D509" s="6" t="e">
        <f t="shared" si="7"/>
        <v>#DIV/0!</v>
      </c>
      <c r="E509" s="13"/>
    </row>
    <row r="510" spans="1:5">
      <c r="A510" s="13" t="s">
        <v>43</v>
      </c>
      <c r="B510" s="13"/>
      <c r="C510" s="13"/>
      <c r="D510" s="6" t="e">
        <f t="shared" si="7"/>
        <v>#DIV/0!</v>
      </c>
      <c r="E510" s="13"/>
    </row>
    <row r="511" spans="1:5">
      <c r="A511" s="13" t="s">
        <v>44</v>
      </c>
      <c r="B511" s="13"/>
      <c r="C511" s="13"/>
      <c r="D511" s="6" t="e">
        <f t="shared" si="7"/>
        <v>#DIV/0!</v>
      </c>
      <c r="E511" s="13"/>
    </row>
    <row r="512" spans="1:5">
      <c r="A512" s="13" t="s">
        <v>385</v>
      </c>
      <c r="B512" s="13"/>
      <c r="C512" s="13"/>
      <c r="D512" s="6" t="e">
        <f t="shared" si="7"/>
        <v>#DIV/0!</v>
      </c>
      <c r="E512" s="13"/>
    </row>
    <row r="513" spans="1:5">
      <c r="A513" s="13" t="s">
        <v>386</v>
      </c>
      <c r="B513" s="13"/>
      <c r="C513" s="13"/>
      <c r="D513" s="6" t="e">
        <f t="shared" si="7"/>
        <v>#DIV/0!</v>
      </c>
      <c r="E513" s="13"/>
    </row>
    <row r="514" spans="1:5">
      <c r="A514" s="13" t="s">
        <v>387</v>
      </c>
      <c r="B514" s="13"/>
      <c r="C514" s="13"/>
      <c r="D514" s="6" t="e">
        <f t="shared" si="7"/>
        <v>#DIV/0!</v>
      </c>
      <c r="E514" s="13"/>
    </row>
    <row r="515" spans="1:5">
      <c r="A515" s="13" t="s">
        <v>388</v>
      </c>
      <c r="B515" s="13"/>
      <c r="C515" s="13"/>
      <c r="D515" s="6" t="e">
        <f t="shared" si="7"/>
        <v>#DIV/0!</v>
      </c>
      <c r="E515" s="13"/>
    </row>
    <row r="516" spans="1:5">
      <c r="A516" s="29" t="s">
        <v>389</v>
      </c>
      <c r="B516" s="25">
        <f>SUM(B517:B519)</f>
        <v>0</v>
      </c>
      <c r="C516" s="25">
        <f>SUM(C517:C519)</f>
        <v>0</v>
      </c>
      <c r="D516" s="6" t="e">
        <f t="shared" si="7"/>
        <v>#DIV/0!</v>
      </c>
      <c r="E516" s="25"/>
    </row>
    <row r="517" spans="1:5">
      <c r="A517" s="13" t="s">
        <v>390</v>
      </c>
      <c r="B517" s="13"/>
      <c r="C517" s="13"/>
      <c r="D517" s="6" t="e">
        <f t="shared" si="7"/>
        <v>#DIV/0!</v>
      </c>
      <c r="E517" s="13"/>
    </row>
    <row r="518" spans="1:5">
      <c r="A518" s="13" t="s">
        <v>391</v>
      </c>
      <c r="B518" s="13"/>
      <c r="C518" s="13"/>
      <c r="D518" s="6" t="e">
        <f t="shared" ref="D518:D581" si="8">C518*100/B518</f>
        <v>#DIV/0!</v>
      </c>
      <c r="E518" s="13"/>
    </row>
    <row r="519" spans="1:5">
      <c r="A519" s="13" t="s">
        <v>392</v>
      </c>
      <c r="B519" s="13"/>
      <c r="C519" s="13"/>
      <c r="D519" s="6" t="e">
        <f t="shared" si="8"/>
        <v>#DIV/0!</v>
      </c>
      <c r="E519" s="13"/>
    </row>
    <row r="520" spans="1:5">
      <c r="A520" s="6" t="s">
        <v>393</v>
      </c>
      <c r="B520" s="37">
        <f>SUM(B521,B535,B543,B545,B553,B557,B567,B575,B582,B590,B599,B604,B607,B610,B613,B616,B619,B623,B628,B636,B639)</f>
        <v>0</v>
      </c>
      <c r="C520" s="37">
        <f>SUM(C521,C535,C543,C545,C553,C557,C567,C575,C582,C590,C599,C604,C607,C610,C613,C616,C619,C623,C628,C636,C639)</f>
        <v>211.49999999999997</v>
      </c>
      <c r="D520" s="6" t="e">
        <f t="shared" si="8"/>
        <v>#DIV/0!</v>
      </c>
      <c r="E520" s="37"/>
    </row>
    <row r="521" spans="1:5">
      <c r="A521" s="29" t="s">
        <v>394</v>
      </c>
      <c r="B521" s="25">
        <f>SUM(B522:B534)</f>
        <v>0</v>
      </c>
      <c r="C521" s="25">
        <f>SUM(C522:C534)</f>
        <v>5.58</v>
      </c>
      <c r="D521" s="6" t="e">
        <f t="shared" si="8"/>
        <v>#DIV/0!</v>
      </c>
      <c r="E521" s="25"/>
    </row>
    <row r="522" spans="1:5">
      <c r="A522" s="13" t="s">
        <v>54</v>
      </c>
      <c r="B522" s="13"/>
      <c r="C522" s="13"/>
      <c r="D522" s="6" t="e">
        <f t="shared" si="8"/>
        <v>#DIV/0!</v>
      </c>
      <c r="E522" s="13"/>
    </row>
    <row r="523" spans="1:5">
      <c r="A523" s="13" t="s">
        <v>43</v>
      </c>
      <c r="B523" s="13"/>
      <c r="C523" s="13">
        <v>5.58</v>
      </c>
      <c r="D523" s="6" t="e">
        <f t="shared" si="8"/>
        <v>#DIV/0!</v>
      </c>
      <c r="E523" s="13"/>
    </row>
    <row r="524" spans="1:5">
      <c r="A524" s="13" t="s">
        <v>44</v>
      </c>
      <c r="B524" s="13"/>
      <c r="C524" s="13"/>
      <c r="D524" s="6" t="e">
        <f t="shared" si="8"/>
        <v>#DIV/0!</v>
      </c>
      <c r="E524" s="13"/>
    </row>
    <row r="525" spans="1:5">
      <c r="A525" s="13" t="s">
        <v>395</v>
      </c>
      <c r="B525" s="13"/>
      <c r="C525" s="13"/>
      <c r="D525" s="6" t="e">
        <f t="shared" si="8"/>
        <v>#DIV/0!</v>
      </c>
      <c r="E525" s="13"/>
    </row>
    <row r="526" spans="1:5">
      <c r="A526" s="13" t="s">
        <v>396</v>
      </c>
      <c r="B526" s="13"/>
      <c r="C526" s="13"/>
      <c r="D526" s="6" t="e">
        <f t="shared" si="8"/>
        <v>#DIV/0!</v>
      </c>
      <c r="E526" s="13"/>
    </row>
    <row r="527" spans="1:5">
      <c r="A527" s="13" t="s">
        <v>397</v>
      </c>
      <c r="B527" s="13"/>
      <c r="C527" s="13"/>
      <c r="D527" s="6" t="e">
        <f t="shared" si="8"/>
        <v>#DIV/0!</v>
      </c>
      <c r="E527" s="13"/>
    </row>
    <row r="528" spans="1:5">
      <c r="A528" s="13" t="s">
        <v>398</v>
      </c>
      <c r="B528" s="13"/>
      <c r="C528" s="13"/>
      <c r="D528" s="6" t="e">
        <f t="shared" si="8"/>
        <v>#DIV/0!</v>
      </c>
      <c r="E528" s="13"/>
    </row>
    <row r="529" spans="1:5">
      <c r="A529" s="13" t="s">
        <v>85</v>
      </c>
      <c r="B529" s="13"/>
      <c r="C529" s="13"/>
      <c r="D529" s="6" t="e">
        <f t="shared" si="8"/>
        <v>#DIV/0!</v>
      </c>
      <c r="E529" s="13"/>
    </row>
    <row r="530" spans="1:5">
      <c r="A530" s="13" t="s">
        <v>399</v>
      </c>
      <c r="B530" s="13"/>
      <c r="C530" s="13"/>
      <c r="D530" s="6" t="e">
        <f t="shared" si="8"/>
        <v>#DIV/0!</v>
      </c>
      <c r="E530" s="13"/>
    </row>
    <row r="531" spans="1:5">
      <c r="A531" s="13" t="s">
        <v>400</v>
      </c>
      <c r="B531" s="13"/>
      <c r="C531" s="13"/>
      <c r="D531" s="6" t="e">
        <f t="shared" si="8"/>
        <v>#DIV/0!</v>
      </c>
      <c r="E531" s="13"/>
    </row>
    <row r="532" spans="1:5">
      <c r="A532" s="13" t="s">
        <v>401</v>
      </c>
      <c r="B532" s="13"/>
      <c r="C532" s="13"/>
      <c r="D532" s="6" t="e">
        <f t="shared" si="8"/>
        <v>#DIV/0!</v>
      </c>
      <c r="E532" s="13"/>
    </row>
    <row r="533" spans="1:5">
      <c r="A533" s="13" t="s">
        <v>402</v>
      </c>
      <c r="B533" s="13"/>
      <c r="C533" s="13"/>
      <c r="D533" s="6" t="e">
        <f t="shared" si="8"/>
        <v>#DIV/0!</v>
      </c>
      <c r="E533" s="13"/>
    </row>
    <row r="534" spans="1:5">
      <c r="A534" s="13" t="s">
        <v>403</v>
      </c>
      <c r="B534" s="13"/>
      <c r="C534" s="13"/>
      <c r="D534" s="6" t="e">
        <f t="shared" si="8"/>
        <v>#DIV/0!</v>
      </c>
      <c r="E534" s="13"/>
    </row>
    <row r="535" spans="1:5">
      <c r="A535" s="29" t="s">
        <v>404</v>
      </c>
      <c r="B535" s="25">
        <f>SUM(B536:B542)</f>
        <v>0</v>
      </c>
      <c r="C535" s="25">
        <f>SUM(C536:C542)</f>
        <v>56</v>
      </c>
      <c r="D535" s="6" t="e">
        <f t="shared" si="8"/>
        <v>#DIV/0!</v>
      </c>
      <c r="E535" s="25"/>
    </row>
    <row r="536" spans="1:5">
      <c r="A536" s="13" t="s">
        <v>54</v>
      </c>
      <c r="B536" s="13"/>
      <c r="C536" s="13"/>
      <c r="D536" s="6" t="e">
        <f t="shared" si="8"/>
        <v>#DIV/0!</v>
      </c>
      <c r="E536" s="13"/>
    </row>
    <row r="537" spans="1:5">
      <c r="A537" s="13" t="s">
        <v>43</v>
      </c>
      <c r="B537" s="13"/>
      <c r="C537" s="13">
        <v>56</v>
      </c>
      <c r="D537" s="6" t="e">
        <f t="shared" si="8"/>
        <v>#DIV/0!</v>
      </c>
      <c r="E537" s="13"/>
    </row>
    <row r="538" spans="1:5">
      <c r="A538" s="13" t="s">
        <v>44</v>
      </c>
      <c r="B538" s="13"/>
      <c r="C538" s="13"/>
      <c r="D538" s="6" t="e">
        <f t="shared" si="8"/>
        <v>#DIV/0!</v>
      </c>
      <c r="E538" s="13"/>
    </row>
    <row r="539" spans="1:5">
      <c r="A539" s="13" t="s">
        <v>405</v>
      </c>
      <c r="B539" s="13"/>
      <c r="C539" s="13"/>
      <c r="D539" s="6" t="e">
        <f t="shared" si="8"/>
        <v>#DIV/0!</v>
      </c>
      <c r="E539" s="13"/>
    </row>
    <row r="540" spans="1:5">
      <c r="A540" s="13" t="s">
        <v>406</v>
      </c>
      <c r="B540" s="13"/>
      <c r="C540" s="13"/>
      <c r="D540" s="6" t="e">
        <f t="shared" si="8"/>
        <v>#DIV/0!</v>
      </c>
      <c r="E540" s="13"/>
    </row>
    <row r="541" spans="1:5">
      <c r="A541" s="13" t="s">
        <v>407</v>
      </c>
      <c r="B541" s="13"/>
      <c r="C541" s="13"/>
      <c r="D541" s="6" t="e">
        <f t="shared" si="8"/>
        <v>#DIV/0!</v>
      </c>
      <c r="E541" s="13"/>
    </row>
    <row r="542" spans="1:5">
      <c r="A542" s="13" t="s">
        <v>408</v>
      </c>
      <c r="B542" s="13"/>
      <c r="C542" s="13"/>
      <c r="D542" s="6" t="e">
        <f t="shared" si="8"/>
        <v>#DIV/0!</v>
      </c>
      <c r="E542" s="13"/>
    </row>
    <row r="543" spans="1:5">
      <c r="A543" s="29" t="s">
        <v>409</v>
      </c>
      <c r="B543" s="25">
        <f>SUM(B544)</f>
        <v>0</v>
      </c>
      <c r="C543" s="25">
        <f>SUM(C544)</f>
        <v>0</v>
      </c>
      <c r="D543" s="6" t="e">
        <f t="shared" si="8"/>
        <v>#DIV/0!</v>
      </c>
      <c r="E543" s="25"/>
    </row>
    <row r="544" spans="1:5">
      <c r="A544" s="13" t="s">
        <v>410</v>
      </c>
      <c r="B544" s="13"/>
      <c r="C544" s="13"/>
      <c r="D544" s="6" t="e">
        <f t="shared" si="8"/>
        <v>#DIV/0!</v>
      </c>
      <c r="E544" s="13"/>
    </row>
    <row r="545" spans="1:5">
      <c r="A545" s="29" t="s">
        <v>411</v>
      </c>
      <c r="B545" s="25">
        <f>SUM(B546:B552)</f>
        <v>0</v>
      </c>
      <c r="C545" s="25">
        <f>SUM(C546:C552)</f>
        <v>95.88</v>
      </c>
      <c r="D545" s="6" t="e">
        <f t="shared" si="8"/>
        <v>#DIV/0!</v>
      </c>
      <c r="E545" s="25"/>
    </row>
    <row r="546" spans="1:5">
      <c r="A546" s="13" t="s">
        <v>412</v>
      </c>
      <c r="B546" s="13"/>
      <c r="C546" s="13"/>
      <c r="D546" s="6" t="e">
        <f t="shared" si="8"/>
        <v>#DIV/0!</v>
      </c>
      <c r="E546" s="13"/>
    </row>
    <row r="547" spans="1:5">
      <c r="A547" s="13" t="s">
        <v>413</v>
      </c>
      <c r="B547" s="13"/>
      <c r="C547" s="13"/>
      <c r="D547" s="6" t="e">
        <f t="shared" si="8"/>
        <v>#DIV/0!</v>
      </c>
      <c r="E547" s="13"/>
    </row>
    <row r="548" spans="1:5">
      <c r="A548" s="13" t="s">
        <v>414</v>
      </c>
      <c r="B548" s="13"/>
      <c r="C548" s="13"/>
      <c r="D548" s="6" t="e">
        <f t="shared" si="8"/>
        <v>#DIV/0!</v>
      </c>
      <c r="E548" s="13"/>
    </row>
    <row r="549" spans="1:5">
      <c r="A549" s="13" t="s">
        <v>415</v>
      </c>
      <c r="B549" s="13"/>
      <c r="C549" s="13">
        <v>63.92</v>
      </c>
      <c r="D549" s="6" t="e">
        <f t="shared" si="8"/>
        <v>#DIV/0!</v>
      </c>
      <c r="E549" s="13"/>
    </row>
    <row r="550" spans="1:5">
      <c r="A550" s="13" t="s">
        <v>416</v>
      </c>
      <c r="B550" s="13"/>
      <c r="C550" s="13">
        <v>31.96</v>
      </c>
      <c r="D550" s="6" t="e">
        <f t="shared" si="8"/>
        <v>#DIV/0!</v>
      </c>
      <c r="E550" s="13"/>
    </row>
    <row r="551" spans="1:5">
      <c r="A551" s="13" t="s">
        <v>417</v>
      </c>
      <c r="B551" s="13"/>
      <c r="C551" s="13"/>
      <c r="D551" s="6" t="e">
        <f t="shared" si="8"/>
        <v>#DIV/0!</v>
      </c>
      <c r="E551" s="13"/>
    </row>
    <row r="552" spans="1:5">
      <c r="A552" s="13" t="s">
        <v>418</v>
      </c>
      <c r="B552" s="13"/>
      <c r="C552" s="13"/>
      <c r="D552" s="6" t="e">
        <f t="shared" si="8"/>
        <v>#DIV/0!</v>
      </c>
      <c r="E552" s="13"/>
    </row>
    <row r="553" spans="1:5">
      <c r="A553" s="29" t="s">
        <v>419</v>
      </c>
      <c r="B553" s="25">
        <f>SUM(B554:B556)</f>
        <v>0</v>
      </c>
      <c r="C553" s="25">
        <f>SUM(C554:C556)</f>
        <v>0</v>
      </c>
      <c r="D553" s="6" t="e">
        <f t="shared" si="8"/>
        <v>#DIV/0!</v>
      </c>
      <c r="E553" s="25"/>
    </row>
    <row r="554" spans="1:5">
      <c r="A554" s="13" t="s">
        <v>420</v>
      </c>
      <c r="B554" s="13"/>
      <c r="C554" s="13"/>
      <c r="D554" s="6" t="e">
        <f t="shared" si="8"/>
        <v>#DIV/0!</v>
      </c>
      <c r="E554" s="13"/>
    </row>
    <row r="555" spans="1:5">
      <c r="A555" s="13" t="s">
        <v>421</v>
      </c>
      <c r="B555" s="13"/>
      <c r="C555" s="13"/>
      <c r="D555" s="6" t="e">
        <f t="shared" si="8"/>
        <v>#DIV/0!</v>
      </c>
      <c r="E555" s="13"/>
    </row>
    <row r="556" spans="1:5">
      <c r="A556" s="13" t="s">
        <v>422</v>
      </c>
      <c r="B556" s="13"/>
      <c r="C556" s="13"/>
      <c r="D556" s="6" t="e">
        <f t="shared" si="8"/>
        <v>#DIV/0!</v>
      </c>
      <c r="E556" s="13"/>
    </row>
    <row r="557" spans="1:5">
      <c r="A557" s="29" t="s">
        <v>423</v>
      </c>
      <c r="B557" s="25">
        <f>SUM(B558:B566)</f>
        <v>0</v>
      </c>
      <c r="C557" s="25">
        <f>SUM(C558:C566)</f>
        <v>53.14</v>
      </c>
      <c r="D557" s="6" t="e">
        <f t="shared" si="8"/>
        <v>#DIV/0!</v>
      </c>
      <c r="E557" s="25"/>
    </row>
    <row r="558" spans="1:5">
      <c r="A558" s="13" t="s">
        <v>424</v>
      </c>
      <c r="B558" s="13"/>
      <c r="C558" s="13"/>
      <c r="D558" s="6" t="e">
        <f t="shared" si="8"/>
        <v>#DIV/0!</v>
      </c>
      <c r="E558" s="13"/>
    </row>
    <row r="559" spans="1:5">
      <c r="A559" s="13" t="s">
        <v>425</v>
      </c>
      <c r="B559" s="13"/>
      <c r="C559" s="13"/>
      <c r="D559" s="6" t="e">
        <f t="shared" si="8"/>
        <v>#DIV/0!</v>
      </c>
      <c r="E559" s="13"/>
    </row>
    <row r="560" spans="1:5">
      <c r="A560" s="13" t="s">
        <v>426</v>
      </c>
      <c r="B560" s="13"/>
      <c r="C560" s="13"/>
      <c r="D560" s="6" t="e">
        <f t="shared" si="8"/>
        <v>#DIV/0!</v>
      </c>
      <c r="E560" s="13"/>
    </row>
    <row r="561" spans="1:5">
      <c r="A561" s="13" t="s">
        <v>427</v>
      </c>
      <c r="B561" s="13"/>
      <c r="C561" s="13">
        <v>18.600000000000001</v>
      </c>
      <c r="D561" s="6" t="e">
        <f t="shared" si="8"/>
        <v>#DIV/0!</v>
      </c>
      <c r="E561" s="13"/>
    </row>
    <row r="562" spans="1:5">
      <c r="A562" s="13" t="s">
        <v>428</v>
      </c>
      <c r="B562" s="13"/>
      <c r="C562" s="13"/>
      <c r="D562" s="6" t="e">
        <f t="shared" si="8"/>
        <v>#DIV/0!</v>
      </c>
      <c r="E562" s="13"/>
    </row>
    <row r="563" spans="1:5">
      <c r="A563" s="13" t="s">
        <v>429</v>
      </c>
      <c r="B563" s="13"/>
      <c r="C563" s="13"/>
      <c r="D563" s="6" t="e">
        <f t="shared" si="8"/>
        <v>#DIV/0!</v>
      </c>
      <c r="E563" s="13"/>
    </row>
    <row r="564" spans="1:5">
      <c r="A564" s="13" t="s">
        <v>430</v>
      </c>
      <c r="B564" s="13"/>
      <c r="C564" s="13"/>
      <c r="D564" s="6" t="e">
        <f t="shared" si="8"/>
        <v>#DIV/0!</v>
      </c>
      <c r="E564" s="13"/>
    </row>
    <row r="565" spans="1:5">
      <c r="A565" s="13" t="s">
        <v>431</v>
      </c>
      <c r="B565" s="13"/>
      <c r="C565" s="13"/>
      <c r="D565" s="6" t="e">
        <f t="shared" si="8"/>
        <v>#DIV/0!</v>
      </c>
      <c r="E565" s="13"/>
    </row>
    <row r="566" spans="1:5">
      <c r="A566" s="13" t="s">
        <v>432</v>
      </c>
      <c r="B566" s="13"/>
      <c r="C566" s="13">
        <v>34.54</v>
      </c>
      <c r="D566" s="6" t="e">
        <f t="shared" si="8"/>
        <v>#DIV/0!</v>
      </c>
      <c r="E566" s="13"/>
    </row>
    <row r="567" spans="1:5">
      <c r="A567" s="29" t="s">
        <v>433</v>
      </c>
      <c r="B567" s="25">
        <f>SUM(B568:B574)</f>
        <v>0</v>
      </c>
      <c r="C567" s="25">
        <f>SUM(C568:C574)</f>
        <v>0</v>
      </c>
      <c r="D567" s="6" t="e">
        <f t="shared" si="8"/>
        <v>#DIV/0!</v>
      </c>
      <c r="E567" s="25"/>
    </row>
    <row r="568" spans="1:5">
      <c r="A568" s="13" t="s">
        <v>434</v>
      </c>
      <c r="B568" s="13"/>
      <c r="C568" s="13"/>
      <c r="D568" s="6" t="e">
        <f t="shared" si="8"/>
        <v>#DIV/0!</v>
      </c>
      <c r="E568" s="13"/>
    </row>
    <row r="569" spans="1:5">
      <c r="A569" s="13" t="s">
        <v>435</v>
      </c>
      <c r="B569" s="13"/>
      <c r="C569" s="13"/>
      <c r="D569" s="6" t="e">
        <f t="shared" si="8"/>
        <v>#DIV/0!</v>
      </c>
      <c r="E569" s="13"/>
    </row>
    <row r="570" spans="1:5">
      <c r="A570" s="13" t="s">
        <v>436</v>
      </c>
      <c r="B570" s="13"/>
      <c r="C570" s="13"/>
      <c r="D570" s="6" t="e">
        <f t="shared" si="8"/>
        <v>#DIV/0!</v>
      </c>
      <c r="E570" s="13"/>
    </row>
    <row r="571" spans="1:5">
      <c r="A571" s="13" t="s">
        <v>437</v>
      </c>
      <c r="B571" s="13"/>
      <c r="C571" s="13"/>
      <c r="D571" s="6" t="e">
        <f t="shared" si="8"/>
        <v>#DIV/0!</v>
      </c>
      <c r="E571" s="13"/>
    </row>
    <row r="572" spans="1:5">
      <c r="A572" s="13" t="s">
        <v>438</v>
      </c>
      <c r="B572" s="13"/>
      <c r="C572" s="13"/>
      <c r="D572" s="6" t="e">
        <f t="shared" si="8"/>
        <v>#DIV/0!</v>
      </c>
      <c r="E572" s="13"/>
    </row>
    <row r="573" spans="1:5">
      <c r="A573" s="13" t="s">
        <v>439</v>
      </c>
      <c r="B573" s="13"/>
      <c r="C573" s="13"/>
      <c r="D573" s="6" t="e">
        <f t="shared" si="8"/>
        <v>#DIV/0!</v>
      </c>
      <c r="E573" s="13"/>
    </row>
    <row r="574" spans="1:5">
      <c r="A574" s="13" t="s">
        <v>440</v>
      </c>
      <c r="B574" s="13"/>
      <c r="C574" s="13"/>
      <c r="D574" s="6" t="e">
        <f t="shared" si="8"/>
        <v>#DIV/0!</v>
      </c>
      <c r="E574" s="13"/>
    </row>
    <row r="575" spans="1:5">
      <c r="A575" s="29" t="s">
        <v>441</v>
      </c>
      <c r="B575" s="25">
        <f>SUM(B576:B581)</f>
        <v>0</v>
      </c>
      <c r="C575" s="25">
        <f>SUM(C576:C581)</f>
        <v>0</v>
      </c>
      <c r="D575" s="6" t="e">
        <f t="shared" si="8"/>
        <v>#DIV/0!</v>
      </c>
      <c r="E575" s="25"/>
    </row>
    <row r="576" spans="1:5">
      <c r="A576" s="13" t="s">
        <v>442</v>
      </c>
      <c r="B576" s="38"/>
      <c r="C576" s="38"/>
      <c r="D576" s="6" t="e">
        <f t="shared" si="8"/>
        <v>#DIV/0!</v>
      </c>
      <c r="E576" s="38"/>
    </row>
    <row r="577" spans="1:5">
      <c r="A577" s="13" t="s">
        <v>443</v>
      </c>
      <c r="B577" s="13"/>
      <c r="C577" s="13"/>
      <c r="D577" s="6" t="e">
        <f t="shared" si="8"/>
        <v>#DIV/0!</v>
      </c>
      <c r="E577" s="13"/>
    </row>
    <row r="578" spans="1:5">
      <c r="A578" s="13" t="s">
        <v>444</v>
      </c>
      <c r="B578" s="13"/>
      <c r="C578" s="13"/>
      <c r="D578" s="6" t="e">
        <f t="shared" si="8"/>
        <v>#DIV/0!</v>
      </c>
      <c r="E578" s="13"/>
    </row>
    <row r="579" spans="1:5">
      <c r="A579" s="13" t="s">
        <v>445</v>
      </c>
      <c r="B579" s="13"/>
      <c r="C579" s="13"/>
      <c r="D579" s="6" t="e">
        <f t="shared" si="8"/>
        <v>#DIV/0!</v>
      </c>
      <c r="E579" s="13"/>
    </row>
    <row r="580" spans="1:5">
      <c r="A580" s="13" t="s">
        <v>446</v>
      </c>
      <c r="B580" s="13"/>
      <c r="C580" s="13"/>
      <c r="D580" s="6" t="e">
        <f t="shared" si="8"/>
        <v>#DIV/0!</v>
      </c>
      <c r="E580" s="13"/>
    </row>
    <row r="581" spans="1:5">
      <c r="A581" s="13" t="s">
        <v>447</v>
      </c>
      <c r="B581" s="13"/>
      <c r="C581" s="13"/>
      <c r="D581" s="6" t="e">
        <f t="shared" si="8"/>
        <v>#DIV/0!</v>
      </c>
      <c r="E581" s="13"/>
    </row>
    <row r="582" spans="1:5">
      <c r="A582" s="29" t="s">
        <v>448</v>
      </c>
      <c r="B582" s="25">
        <f>SUM(B583:B589)</f>
        <v>0</v>
      </c>
      <c r="C582" s="25">
        <f>SUM(C583:C589)</f>
        <v>0.9</v>
      </c>
      <c r="D582" s="6" t="e">
        <f t="shared" ref="D582:D645" si="9">C582*100/B582</f>
        <v>#DIV/0!</v>
      </c>
      <c r="E582" s="25"/>
    </row>
    <row r="583" spans="1:5">
      <c r="A583" s="13" t="s">
        <v>449</v>
      </c>
      <c r="B583" s="38"/>
      <c r="C583" s="38"/>
      <c r="D583" s="6" t="e">
        <f t="shared" si="9"/>
        <v>#DIV/0!</v>
      </c>
      <c r="E583" s="38"/>
    </row>
    <row r="584" spans="1:5">
      <c r="A584" s="13" t="s">
        <v>450</v>
      </c>
      <c r="B584" s="38"/>
      <c r="C584" s="38">
        <v>0.9</v>
      </c>
      <c r="D584" s="6" t="e">
        <f t="shared" si="9"/>
        <v>#DIV/0!</v>
      </c>
      <c r="E584" s="38"/>
    </row>
    <row r="585" spans="1:5">
      <c r="A585" s="13" t="s">
        <v>451</v>
      </c>
      <c r="B585" s="13"/>
      <c r="C585" s="13"/>
      <c r="D585" s="6" t="e">
        <f t="shared" si="9"/>
        <v>#DIV/0!</v>
      </c>
      <c r="E585" s="13"/>
    </row>
    <row r="586" spans="1:5">
      <c r="A586" s="13" t="s">
        <v>452</v>
      </c>
      <c r="B586" s="13"/>
      <c r="C586" s="13"/>
      <c r="D586" s="6" t="e">
        <f t="shared" si="9"/>
        <v>#DIV/0!</v>
      </c>
      <c r="E586" s="13"/>
    </row>
    <row r="587" spans="1:5">
      <c r="A587" s="13" t="s">
        <v>453</v>
      </c>
      <c r="B587" s="13"/>
      <c r="C587" s="13"/>
      <c r="D587" s="6" t="e">
        <f t="shared" si="9"/>
        <v>#DIV/0!</v>
      </c>
      <c r="E587" s="13"/>
    </row>
    <row r="588" spans="1:5">
      <c r="A588" s="13" t="s">
        <v>454</v>
      </c>
      <c r="B588" s="13"/>
      <c r="C588" s="13"/>
      <c r="D588" s="6" t="e">
        <f t="shared" si="9"/>
        <v>#DIV/0!</v>
      </c>
      <c r="E588" s="13"/>
    </row>
    <row r="589" spans="1:5">
      <c r="A589" s="13" t="s">
        <v>455</v>
      </c>
      <c r="B589" s="13"/>
      <c r="C589" s="13"/>
      <c r="D589" s="6" t="e">
        <f t="shared" si="9"/>
        <v>#DIV/0!</v>
      </c>
      <c r="E589" s="13"/>
    </row>
    <row r="590" spans="1:5">
      <c r="A590" s="29" t="s">
        <v>456</v>
      </c>
      <c r="B590" s="25">
        <f>SUM(B591:B598)</f>
        <v>0</v>
      </c>
      <c r="C590" s="25">
        <f>SUM(C591:C598)</f>
        <v>0</v>
      </c>
      <c r="D590" s="6" t="e">
        <f t="shared" si="9"/>
        <v>#DIV/0!</v>
      </c>
      <c r="E590" s="25"/>
    </row>
    <row r="591" spans="1:5">
      <c r="A591" s="13" t="s">
        <v>54</v>
      </c>
      <c r="B591" s="13"/>
      <c r="C591" s="13"/>
      <c r="D591" s="6" t="e">
        <f t="shared" si="9"/>
        <v>#DIV/0!</v>
      </c>
      <c r="E591" s="13"/>
    </row>
    <row r="592" spans="1:5">
      <c r="A592" s="13" t="s">
        <v>43</v>
      </c>
      <c r="B592" s="13"/>
      <c r="C592" s="13"/>
      <c r="D592" s="6" t="e">
        <f t="shared" si="9"/>
        <v>#DIV/0!</v>
      </c>
      <c r="E592" s="13"/>
    </row>
    <row r="593" spans="1:5">
      <c r="A593" s="13" t="s">
        <v>44</v>
      </c>
      <c r="B593" s="13"/>
      <c r="C593" s="13"/>
      <c r="D593" s="6" t="e">
        <f t="shared" si="9"/>
        <v>#DIV/0!</v>
      </c>
      <c r="E593" s="13"/>
    </row>
    <row r="594" spans="1:5">
      <c r="A594" s="13" t="s">
        <v>457</v>
      </c>
      <c r="B594" s="13"/>
      <c r="C594" s="13"/>
      <c r="D594" s="6" t="e">
        <f t="shared" si="9"/>
        <v>#DIV/0!</v>
      </c>
      <c r="E594" s="13"/>
    </row>
    <row r="595" spans="1:5">
      <c r="A595" s="13" t="s">
        <v>458</v>
      </c>
      <c r="B595" s="13"/>
      <c r="C595" s="13"/>
      <c r="D595" s="6" t="e">
        <f t="shared" si="9"/>
        <v>#DIV/0!</v>
      </c>
      <c r="E595" s="13"/>
    </row>
    <row r="596" spans="1:5">
      <c r="A596" s="13" t="s">
        <v>459</v>
      </c>
      <c r="B596" s="13"/>
      <c r="C596" s="13"/>
      <c r="D596" s="6" t="e">
        <f t="shared" si="9"/>
        <v>#DIV/0!</v>
      </c>
      <c r="E596" s="13"/>
    </row>
    <row r="597" spans="1:5">
      <c r="A597" s="13" t="s">
        <v>460</v>
      </c>
      <c r="B597" s="13"/>
      <c r="C597" s="13"/>
      <c r="D597" s="6" t="e">
        <f t="shared" si="9"/>
        <v>#DIV/0!</v>
      </c>
      <c r="E597" s="13"/>
    </row>
    <row r="598" spans="1:5">
      <c r="A598" s="13" t="s">
        <v>461</v>
      </c>
      <c r="B598" s="13"/>
      <c r="C598" s="13"/>
      <c r="D598" s="6" t="e">
        <f t="shared" si="9"/>
        <v>#DIV/0!</v>
      </c>
      <c r="E598" s="13"/>
    </row>
    <row r="599" spans="1:5">
      <c r="A599" s="29" t="s">
        <v>462</v>
      </c>
      <c r="B599" s="25">
        <f>SUM(B600:B603)</f>
        <v>0</v>
      </c>
      <c r="C599" s="25">
        <f>SUM(C600:C603)</f>
        <v>0</v>
      </c>
      <c r="D599" s="6" t="e">
        <f t="shared" si="9"/>
        <v>#DIV/0!</v>
      </c>
      <c r="E599" s="25"/>
    </row>
    <row r="600" spans="1:5">
      <c r="A600" s="13" t="s">
        <v>54</v>
      </c>
      <c r="B600" s="13"/>
      <c r="C600" s="13"/>
      <c r="D600" s="6" t="e">
        <f t="shared" si="9"/>
        <v>#DIV/0!</v>
      </c>
      <c r="E600" s="13"/>
    </row>
    <row r="601" spans="1:5">
      <c r="A601" s="13" t="s">
        <v>43</v>
      </c>
      <c r="B601" s="13"/>
      <c r="C601" s="13"/>
      <c r="D601" s="6" t="e">
        <f t="shared" si="9"/>
        <v>#DIV/0!</v>
      </c>
      <c r="E601" s="13"/>
    </row>
    <row r="602" spans="1:5">
      <c r="A602" s="13" t="s">
        <v>44</v>
      </c>
      <c r="B602" s="13"/>
      <c r="C602" s="13"/>
      <c r="D602" s="6" t="e">
        <f t="shared" si="9"/>
        <v>#DIV/0!</v>
      </c>
      <c r="E602" s="13"/>
    </row>
    <row r="603" spans="1:5">
      <c r="A603" s="13" t="s">
        <v>463</v>
      </c>
      <c r="B603" s="13"/>
      <c r="C603" s="13"/>
      <c r="D603" s="6" t="e">
        <f t="shared" si="9"/>
        <v>#DIV/0!</v>
      </c>
      <c r="E603" s="13"/>
    </row>
    <row r="604" spans="1:5">
      <c r="A604" s="29" t="s">
        <v>464</v>
      </c>
      <c r="B604" s="25">
        <f>SUM(B605:B606)</f>
        <v>0</v>
      </c>
      <c r="C604" s="25">
        <f>SUM(C605:C606)</f>
        <v>0</v>
      </c>
      <c r="D604" s="6" t="e">
        <f t="shared" si="9"/>
        <v>#DIV/0!</v>
      </c>
      <c r="E604" s="25"/>
    </row>
    <row r="605" spans="1:5">
      <c r="A605" s="13" t="s">
        <v>465</v>
      </c>
      <c r="B605" s="13"/>
      <c r="C605" s="13"/>
      <c r="D605" s="6" t="e">
        <f t="shared" si="9"/>
        <v>#DIV/0!</v>
      </c>
      <c r="E605" s="13"/>
    </row>
    <row r="606" spans="1:5">
      <c r="A606" s="13" t="s">
        <v>466</v>
      </c>
      <c r="B606" s="13"/>
      <c r="C606" s="13"/>
      <c r="D606" s="6" t="e">
        <f t="shared" si="9"/>
        <v>#DIV/0!</v>
      </c>
      <c r="E606" s="13"/>
    </row>
    <row r="607" spans="1:5">
      <c r="A607" s="29" t="s">
        <v>467</v>
      </c>
      <c r="B607" s="25">
        <f>SUM(B608:B609)</f>
        <v>0</v>
      </c>
      <c r="C607" s="25">
        <f>SUM(C608:C609)</f>
        <v>0</v>
      </c>
      <c r="D607" s="6" t="e">
        <f t="shared" si="9"/>
        <v>#DIV/0!</v>
      </c>
      <c r="E607" s="25"/>
    </row>
    <row r="608" spans="1:5">
      <c r="A608" s="13" t="s">
        <v>468</v>
      </c>
      <c r="B608" s="13"/>
      <c r="C608" s="13"/>
      <c r="D608" s="6" t="e">
        <f t="shared" si="9"/>
        <v>#DIV/0!</v>
      </c>
      <c r="E608" s="13"/>
    </row>
    <row r="609" spans="1:5">
      <c r="A609" s="13" t="s">
        <v>469</v>
      </c>
      <c r="B609" s="13"/>
      <c r="C609" s="13"/>
      <c r="D609" s="6" t="e">
        <f t="shared" si="9"/>
        <v>#DIV/0!</v>
      </c>
      <c r="E609" s="13"/>
    </row>
    <row r="610" spans="1:5">
      <c r="A610" s="29" t="s">
        <v>470</v>
      </c>
      <c r="B610" s="25">
        <f>SUM(B611:B612)</f>
        <v>0</v>
      </c>
      <c r="C610" s="25">
        <f>SUM(C611:C612)</f>
        <v>0</v>
      </c>
      <c r="D610" s="6" t="e">
        <f t="shared" si="9"/>
        <v>#DIV/0!</v>
      </c>
      <c r="E610" s="25"/>
    </row>
    <row r="611" spans="1:5">
      <c r="A611" s="13" t="s">
        <v>471</v>
      </c>
      <c r="B611" s="13"/>
      <c r="C611" s="13"/>
      <c r="D611" s="6" t="e">
        <f t="shared" si="9"/>
        <v>#DIV/0!</v>
      </c>
      <c r="E611" s="13"/>
    </row>
    <row r="612" spans="1:5">
      <c r="A612" s="13" t="s">
        <v>472</v>
      </c>
      <c r="B612" s="13"/>
      <c r="C612" s="13"/>
      <c r="D612" s="6" t="e">
        <f t="shared" si="9"/>
        <v>#DIV/0!</v>
      </c>
      <c r="E612" s="13"/>
    </row>
    <row r="613" spans="1:5">
      <c r="A613" s="29" t="s">
        <v>473</v>
      </c>
      <c r="B613" s="25">
        <f>SUM(B614:B615)</f>
        <v>0</v>
      </c>
      <c r="C613" s="25">
        <f>SUM(C614:C615)</f>
        <v>0</v>
      </c>
      <c r="D613" s="6" t="e">
        <f t="shared" si="9"/>
        <v>#DIV/0!</v>
      </c>
      <c r="E613" s="25"/>
    </row>
    <row r="614" spans="1:5">
      <c r="A614" s="13" t="s">
        <v>474</v>
      </c>
      <c r="B614" s="13"/>
      <c r="C614" s="13"/>
      <c r="D614" s="6" t="e">
        <f t="shared" si="9"/>
        <v>#DIV/0!</v>
      </c>
      <c r="E614" s="13"/>
    </row>
    <row r="615" spans="1:5">
      <c r="A615" s="13" t="s">
        <v>475</v>
      </c>
      <c r="B615" s="13"/>
      <c r="C615" s="13"/>
      <c r="D615" s="6" t="e">
        <f t="shared" si="9"/>
        <v>#DIV/0!</v>
      </c>
      <c r="E615" s="13"/>
    </row>
    <row r="616" spans="1:5">
      <c r="A616" s="29" t="s">
        <v>476</v>
      </c>
      <c r="B616" s="25">
        <f>SUM(B617:B618)</f>
        <v>0</v>
      </c>
      <c r="C616" s="25">
        <f>SUM(C617:C618)</f>
        <v>0</v>
      </c>
      <c r="D616" s="6" t="e">
        <f t="shared" si="9"/>
        <v>#DIV/0!</v>
      </c>
      <c r="E616" s="25"/>
    </row>
    <row r="617" spans="1:5">
      <c r="A617" s="13" t="s">
        <v>477</v>
      </c>
      <c r="B617" s="13"/>
      <c r="C617" s="13"/>
      <c r="D617" s="6" t="e">
        <f t="shared" si="9"/>
        <v>#DIV/0!</v>
      </c>
      <c r="E617" s="13"/>
    </row>
    <row r="618" spans="1:5">
      <c r="A618" s="13" t="s">
        <v>478</v>
      </c>
      <c r="B618" s="13"/>
      <c r="C618" s="13"/>
      <c r="D618" s="6" t="e">
        <f t="shared" si="9"/>
        <v>#DIV/0!</v>
      </c>
      <c r="E618" s="13"/>
    </row>
    <row r="619" spans="1:5">
      <c r="A619" s="29" t="s">
        <v>479</v>
      </c>
      <c r="B619" s="25">
        <f>SUM(B620:B622)</f>
        <v>0</v>
      </c>
      <c r="C619" s="25">
        <f>SUM(C620:C622)</f>
        <v>0</v>
      </c>
      <c r="D619" s="6" t="e">
        <f t="shared" si="9"/>
        <v>#DIV/0!</v>
      </c>
      <c r="E619" s="25"/>
    </row>
    <row r="620" spans="1:5">
      <c r="A620" s="13" t="s">
        <v>480</v>
      </c>
      <c r="B620" s="13"/>
      <c r="C620" s="13"/>
      <c r="D620" s="6" t="e">
        <f t="shared" si="9"/>
        <v>#DIV/0!</v>
      </c>
      <c r="E620" s="13"/>
    </row>
    <row r="621" spans="1:5">
      <c r="A621" s="13" t="s">
        <v>481</v>
      </c>
      <c r="B621" s="13"/>
      <c r="C621" s="13"/>
      <c r="D621" s="6" t="e">
        <f t="shared" si="9"/>
        <v>#DIV/0!</v>
      </c>
      <c r="E621" s="13"/>
    </row>
    <row r="622" spans="1:5">
      <c r="A622" s="13" t="s">
        <v>482</v>
      </c>
      <c r="B622" s="13"/>
      <c r="C622" s="13"/>
      <c r="D622" s="6" t="e">
        <f t="shared" si="9"/>
        <v>#DIV/0!</v>
      </c>
      <c r="E622" s="13"/>
    </row>
    <row r="623" spans="1:5">
      <c r="A623" s="29" t="s">
        <v>483</v>
      </c>
      <c r="B623" s="25">
        <f>SUM(B624:B627)</f>
        <v>0</v>
      </c>
      <c r="C623" s="25">
        <f>SUM(C624:C627)</f>
        <v>0</v>
      </c>
      <c r="D623" s="6" t="e">
        <f t="shared" si="9"/>
        <v>#DIV/0!</v>
      </c>
      <c r="E623" s="25"/>
    </row>
    <row r="624" spans="1:5">
      <c r="A624" s="13" t="s">
        <v>484</v>
      </c>
      <c r="B624" s="13"/>
      <c r="C624" s="13"/>
      <c r="D624" s="6" t="e">
        <f t="shared" si="9"/>
        <v>#DIV/0!</v>
      </c>
      <c r="E624" s="13"/>
    </row>
    <row r="625" spans="1:5">
      <c r="A625" s="13" t="s">
        <v>485</v>
      </c>
      <c r="B625" s="13"/>
      <c r="C625" s="13"/>
      <c r="D625" s="6" t="e">
        <f t="shared" si="9"/>
        <v>#DIV/0!</v>
      </c>
      <c r="E625" s="13"/>
    </row>
    <row r="626" spans="1:5">
      <c r="A626" s="13" t="s">
        <v>486</v>
      </c>
      <c r="B626" s="13"/>
      <c r="C626" s="13"/>
      <c r="D626" s="6" t="e">
        <f t="shared" si="9"/>
        <v>#DIV/0!</v>
      </c>
      <c r="E626" s="13"/>
    </row>
    <row r="627" spans="1:5">
      <c r="A627" s="13" t="s">
        <v>487</v>
      </c>
      <c r="B627" s="13"/>
      <c r="C627" s="13"/>
      <c r="D627" s="6" t="e">
        <f t="shared" si="9"/>
        <v>#DIV/0!</v>
      </c>
      <c r="E627" s="13"/>
    </row>
    <row r="628" spans="1:5">
      <c r="A628" s="29" t="s">
        <v>488</v>
      </c>
      <c r="B628" s="25">
        <f>SUM(B629:B635)</f>
        <v>0</v>
      </c>
      <c r="C628" s="25">
        <f>SUM(C629:C635)</f>
        <v>0</v>
      </c>
      <c r="D628" s="6" t="e">
        <f t="shared" si="9"/>
        <v>#DIV/0!</v>
      </c>
      <c r="E628" s="25"/>
    </row>
    <row r="629" spans="1:5">
      <c r="A629" s="13" t="s">
        <v>42</v>
      </c>
      <c r="B629" s="38"/>
      <c r="C629" s="38"/>
      <c r="D629" s="6" t="e">
        <f t="shared" si="9"/>
        <v>#DIV/0!</v>
      </c>
      <c r="E629" s="38"/>
    </row>
    <row r="630" spans="1:5">
      <c r="A630" s="13" t="s">
        <v>168</v>
      </c>
      <c r="B630" s="13"/>
      <c r="C630" s="13"/>
      <c r="D630" s="6" t="e">
        <f t="shared" si="9"/>
        <v>#DIV/0!</v>
      </c>
      <c r="E630" s="13"/>
    </row>
    <row r="631" spans="1:5">
      <c r="A631" s="13" t="s">
        <v>169</v>
      </c>
      <c r="B631" s="13"/>
      <c r="C631" s="13"/>
      <c r="D631" s="6" t="e">
        <f t="shared" si="9"/>
        <v>#DIV/0!</v>
      </c>
      <c r="E631" s="13"/>
    </row>
    <row r="632" spans="1:5">
      <c r="A632" s="13" t="s">
        <v>489</v>
      </c>
      <c r="B632" s="13"/>
      <c r="C632" s="13"/>
      <c r="D632" s="6" t="e">
        <f t="shared" si="9"/>
        <v>#DIV/0!</v>
      </c>
      <c r="E632" s="13"/>
    </row>
    <row r="633" spans="1:5">
      <c r="A633" s="13" t="s">
        <v>490</v>
      </c>
      <c r="B633" s="13"/>
      <c r="C633" s="13"/>
      <c r="D633" s="6" t="e">
        <f t="shared" si="9"/>
        <v>#DIV/0!</v>
      </c>
      <c r="E633" s="13"/>
    </row>
    <row r="634" spans="1:5">
      <c r="A634" s="13" t="s">
        <v>154</v>
      </c>
      <c r="B634" s="13"/>
      <c r="C634" s="13"/>
      <c r="D634" s="6" t="e">
        <f t="shared" si="9"/>
        <v>#DIV/0!</v>
      </c>
      <c r="E634" s="13"/>
    </row>
    <row r="635" spans="1:5">
      <c r="A635" s="13" t="s">
        <v>491</v>
      </c>
      <c r="B635" s="13"/>
      <c r="C635" s="13"/>
      <c r="D635" s="6" t="e">
        <f t="shared" si="9"/>
        <v>#DIV/0!</v>
      </c>
      <c r="E635" s="13"/>
    </row>
    <row r="636" spans="1:5">
      <c r="A636" s="29" t="s">
        <v>492</v>
      </c>
      <c r="B636" s="25">
        <f>SUM(B637:B638)</f>
        <v>0</v>
      </c>
      <c r="C636" s="25">
        <f>SUM(C637:C638)</f>
        <v>0</v>
      </c>
      <c r="D636" s="6" t="e">
        <f t="shared" si="9"/>
        <v>#DIV/0!</v>
      </c>
      <c r="E636" s="36"/>
    </row>
    <row r="637" spans="1:5">
      <c r="A637" s="13" t="s">
        <v>493</v>
      </c>
      <c r="B637" s="13"/>
      <c r="C637" s="13"/>
      <c r="D637" s="6" t="e">
        <f t="shared" si="9"/>
        <v>#DIV/0!</v>
      </c>
      <c r="E637" s="13"/>
    </row>
    <row r="638" spans="1:5">
      <c r="A638" s="13" t="s">
        <v>494</v>
      </c>
      <c r="B638" s="13"/>
      <c r="C638" s="13"/>
      <c r="D638" s="6" t="e">
        <f t="shared" si="9"/>
        <v>#DIV/0!</v>
      </c>
      <c r="E638" s="13"/>
    </row>
    <row r="639" spans="1:5">
      <c r="A639" s="13" t="s">
        <v>495</v>
      </c>
      <c r="B639" s="13"/>
      <c r="C639" s="13"/>
      <c r="D639" s="6" t="e">
        <f t="shared" si="9"/>
        <v>#DIV/0!</v>
      </c>
      <c r="E639" s="13"/>
    </row>
    <row r="640" spans="1:5">
      <c r="A640" s="6" t="s">
        <v>496</v>
      </c>
      <c r="B640" s="37">
        <f>SUM(B641,B646,B660,B664,B676,B679,B683,B688,B692,B696,B699,B708,B710)</f>
        <v>0</v>
      </c>
      <c r="C640" s="37">
        <f>SUM(C641,C646,C660,C664,C676,C679,C683,C688,C692,C696,C699,C708,C710)</f>
        <v>0</v>
      </c>
      <c r="D640" s="6" t="e">
        <f t="shared" si="9"/>
        <v>#DIV/0!</v>
      </c>
      <c r="E640" s="37"/>
    </row>
    <row r="641" spans="1:5">
      <c r="A641" s="29" t="s">
        <v>497</v>
      </c>
      <c r="B641" s="25">
        <f>SUM(B642:B645)</f>
        <v>0</v>
      </c>
      <c r="C641" s="25">
        <f>SUM(C642:C645)</f>
        <v>0</v>
      </c>
      <c r="D641" s="6" t="e">
        <f t="shared" si="9"/>
        <v>#DIV/0!</v>
      </c>
      <c r="E641" s="25"/>
    </row>
    <row r="642" spans="1:5">
      <c r="A642" s="13" t="s">
        <v>54</v>
      </c>
      <c r="B642" s="13"/>
      <c r="C642" s="13"/>
      <c r="D642" s="6" t="e">
        <f t="shared" si="9"/>
        <v>#DIV/0!</v>
      </c>
      <c r="E642" s="13"/>
    </row>
    <row r="643" spans="1:5">
      <c r="A643" s="13" t="s">
        <v>43</v>
      </c>
      <c r="B643" s="13"/>
      <c r="C643" s="13"/>
      <c r="D643" s="6" t="e">
        <f t="shared" si="9"/>
        <v>#DIV/0!</v>
      </c>
      <c r="E643" s="13"/>
    </row>
    <row r="644" spans="1:5">
      <c r="A644" s="13" t="s">
        <v>44</v>
      </c>
      <c r="B644" s="13"/>
      <c r="C644" s="13"/>
      <c r="D644" s="6" t="e">
        <f t="shared" si="9"/>
        <v>#DIV/0!</v>
      </c>
      <c r="E644" s="13"/>
    </row>
    <row r="645" spans="1:5">
      <c r="A645" s="13" t="s">
        <v>498</v>
      </c>
      <c r="B645" s="13"/>
      <c r="C645" s="13"/>
      <c r="D645" s="6" t="e">
        <f t="shared" si="9"/>
        <v>#DIV/0!</v>
      </c>
      <c r="E645" s="13"/>
    </row>
    <row r="646" spans="1:5">
      <c r="A646" s="29" t="s">
        <v>499</v>
      </c>
      <c r="B646" s="25">
        <f>SUM(B647:B659)</f>
        <v>0</v>
      </c>
      <c r="C646" s="25">
        <f>SUM(C647:C659)</f>
        <v>0</v>
      </c>
      <c r="D646" s="6" t="e">
        <f t="shared" ref="D646:D709" si="10">C646*100/B646</f>
        <v>#DIV/0!</v>
      </c>
      <c r="E646" s="25"/>
    </row>
    <row r="647" spans="1:5">
      <c r="A647" s="13" t="s">
        <v>500</v>
      </c>
      <c r="B647" s="13"/>
      <c r="C647" s="13"/>
      <c r="D647" s="6" t="e">
        <f t="shared" si="10"/>
        <v>#DIV/0!</v>
      </c>
      <c r="E647" s="13"/>
    </row>
    <row r="648" spans="1:5">
      <c r="A648" s="13" t="s">
        <v>501</v>
      </c>
      <c r="B648" s="13"/>
      <c r="C648" s="13"/>
      <c r="D648" s="6" t="e">
        <f t="shared" si="10"/>
        <v>#DIV/0!</v>
      </c>
      <c r="E648" s="13"/>
    </row>
    <row r="649" spans="1:5">
      <c r="A649" s="13" t="s">
        <v>502</v>
      </c>
      <c r="B649" s="13"/>
      <c r="C649" s="13"/>
      <c r="D649" s="6" t="e">
        <f t="shared" si="10"/>
        <v>#DIV/0!</v>
      </c>
      <c r="E649" s="13"/>
    </row>
    <row r="650" spans="1:5">
      <c r="A650" s="13" t="s">
        <v>503</v>
      </c>
      <c r="B650" s="38"/>
      <c r="C650" s="38"/>
      <c r="D650" s="6" t="e">
        <f t="shared" si="10"/>
        <v>#DIV/0!</v>
      </c>
      <c r="E650" s="38"/>
    </row>
    <row r="651" spans="1:5">
      <c r="A651" s="13" t="s">
        <v>504</v>
      </c>
      <c r="B651" s="38"/>
      <c r="C651" s="38"/>
      <c r="D651" s="6" t="e">
        <f t="shared" si="10"/>
        <v>#DIV/0!</v>
      </c>
      <c r="E651" s="38"/>
    </row>
    <row r="652" spans="1:5">
      <c r="A652" s="13" t="s">
        <v>505</v>
      </c>
      <c r="B652" s="38"/>
      <c r="C652" s="38"/>
      <c r="D652" s="6" t="e">
        <f t="shared" si="10"/>
        <v>#DIV/0!</v>
      </c>
      <c r="E652" s="38"/>
    </row>
    <row r="653" spans="1:5">
      <c r="A653" s="13" t="s">
        <v>506</v>
      </c>
      <c r="B653" s="13"/>
      <c r="C653" s="13"/>
      <c r="D653" s="6" t="e">
        <f t="shared" si="10"/>
        <v>#DIV/0!</v>
      </c>
      <c r="E653" s="13"/>
    </row>
    <row r="654" spans="1:5">
      <c r="A654" s="13" t="s">
        <v>507</v>
      </c>
      <c r="B654" s="13"/>
      <c r="C654" s="13"/>
      <c r="D654" s="6" t="e">
        <f t="shared" si="10"/>
        <v>#DIV/0!</v>
      </c>
      <c r="E654" s="13"/>
    </row>
    <row r="655" spans="1:5">
      <c r="A655" s="13" t="s">
        <v>508</v>
      </c>
      <c r="B655" s="13"/>
      <c r="C655" s="13"/>
      <c r="D655" s="6" t="e">
        <f t="shared" si="10"/>
        <v>#DIV/0!</v>
      </c>
      <c r="E655" s="13"/>
    </row>
    <row r="656" spans="1:5">
      <c r="A656" s="13" t="s">
        <v>509</v>
      </c>
      <c r="B656" s="13"/>
      <c r="C656" s="13"/>
      <c r="D656" s="6" t="e">
        <f t="shared" si="10"/>
        <v>#DIV/0!</v>
      </c>
      <c r="E656" s="13"/>
    </row>
    <row r="657" spans="1:5">
      <c r="A657" s="13" t="s">
        <v>510</v>
      </c>
      <c r="B657" s="13"/>
      <c r="C657" s="13"/>
      <c r="D657" s="6" t="e">
        <f t="shared" si="10"/>
        <v>#DIV/0!</v>
      </c>
      <c r="E657" s="13"/>
    </row>
    <row r="658" spans="1:5">
      <c r="A658" s="13" t="s">
        <v>511</v>
      </c>
      <c r="B658" s="13"/>
      <c r="C658" s="13"/>
      <c r="D658" s="6" t="e">
        <f t="shared" si="10"/>
        <v>#DIV/0!</v>
      </c>
      <c r="E658" s="13"/>
    </row>
    <row r="659" spans="1:5">
      <c r="A659" s="13" t="s">
        <v>512</v>
      </c>
      <c r="B659" s="13"/>
      <c r="C659" s="13"/>
      <c r="D659" s="6" t="e">
        <f t="shared" si="10"/>
        <v>#DIV/0!</v>
      </c>
      <c r="E659" s="13"/>
    </row>
    <row r="660" spans="1:5">
      <c r="A660" s="29" t="s">
        <v>513</v>
      </c>
      <c r="B660" s="25">
        <f>SUM(B661:B663)</f>
        <v>0</v>
      </c>
      <c r="C660" s="25">
        <f>SUM(C661:C663)</f>
        <v>0</v>
      </c>
      <c r="D660" s="6" t="e">
        <f t="shared" si="10"/>
        <v>#DIV/0!</v>
      </c>
      <c r="E660" s="25"/>
    </row>
    <row r="661" spans="1:5">
      <c r="A661" s="13" t="s">
        <v>514</v>
      </c>
      <c r="B661" s="38"/>
      <c r="C661" s="38"/>
      <c r="D661" s="6" t="e">
        <f t="shared" si="10"/>
        <v>#DIV/0!</v>
      </c>
      <c r="E661" s="38"/>
    </row>
    <row r="662" spans="1:5">
      <c r="A662" s="13" t="s">
        <v>515</v>
      </c>
      <c r="B662" s="38"/>
      <c r="C662" s="38"/>
      <c r="D662" s="6" t="e">
        <f t="shared" si="10"/>
        <v>#DIV/0!</v>
      </c>
      <c r="E662" s="38"/>
    </row>
    <row r="663" spans="1:5">
      <c r="A663" s="13" t="s">
        <v>516</v>
      </c>
      <c r="B663" s="38"/>
      <c r="C663" s="38"/>
      <c r="D663" s="6" t="e">
        <f t="shared" si="10"/>
        <v>#DIV/0!</v>
      </c>
      <c r="E663" s="38"/>
    </row>
    <row r="664" spans="1:5">
      <c r="A664" s="29" t="s">
        <v>517</v>
      </c>
      <c r="B664" s="25">
        <f>SUM(B665:B675)</f>
        <v>0</v>
      </c>
      <c r="C664" s="25">
        <f>SUM(C665:C675)</f>
        <v>0</v>
      </c>
      <c r="D664" s="6" t="e">
        <f t="shared" si="10"/>
        <v>#DIV/0!</v>
      </c>
      <c r="E664" s="25"/>
    </row>
    <row r="665" spans="1:5">
      <c r="A665" s="13" t="s">
        <v>518</v>
      </c>
      <c r="B665" s="38"/>
      <c r="C665" s="38"/>
      <c r="D665" s="6" t="e">
        <f t="shared" si="10"/>
        <v>#DIV/0!</v>
      </c>
      <c r="E665" s="38"/>
    </row>
    <row r="666" spans="1:5">
      <c r="A666" s="13" t="s">
        <v>519</v>
      </c>
      <c r="B666" s="38"/>
      <c r="C666" s="38"/>
      <c r="D666" s="6" t="e">
        <f t="shared" si="10"/>
        <v>#DIV/0!</v>
      </c>
      <c r="E666" s="38"/>
    </row>
    <row r="667" spans="1:5">
      <c r="A667" s="13" t="s">
        <v>520</v>
      </c>
      <c r="B667" s="38"/>
      <c r="C667" s="38"/>
      <c r="D667" s="6" t="e">
        <f t="shared" si="10"/>
        <v>#DIV/0!</v>
      </c>
      <c r="E667" s="38"/>
    </row>
    <row r="668" spans="1:5">
      <c r="A668" s="13" t="s">
        <v>521</v>
      </c>
      <c r="B668" s="38"/>
      <c r="C668" s="38"/>
      <c r="D668" s="6" t="e">
        <f t="shared" si="10"/>
        <v>#DIV/0!</v>
      </c>
      <c r="E668" s="38"/>
    </row>
    <row r="669" spans="1:5">
      <c r="A669" s="13" t="s">
        <v>522</v>
      </c>
      <c r="B669" s="13"/>
      <c r="C669" s="13"/>
      <c r="D669" s="6" t="e">
        <f t="shared" si="10"/>
        <v>#DIV/0!</v>
      </c>
      <c r="E669" s="13"/>
    </row>
    <row r="670" spans="1:5">
      <c r="A670" s="13" t="s">
        <v>523</v>
      </c>
      <c r="B670" s="13"/>
      <c r="C670" s="13"/>
      <c r="D670" s="6" t="e">
        <f t="shared" si="10"/>
        <v>#DIV/0!</v>
      </c>
      <c r="E670" s="13"/>
    </row>
    <row r="671" spans="1:5">
      <c r="A671" s="13" t="s">
        <v>524</v>
      </c>
      <c r="B671" s="13"/>
      <c r="C671" s="13"/>
      <c r="D671" s="6" t="e">
        <f t="shared" si="10"/>
        <v>#DIV/0!</v>
      </c>
      <c r="E671" s="13"/>
    </row>
    <row r="672" spans="1:5">
      <c r="A672" s="13" t="s">
        <v>525</v>
      </c>
      <c r="B672" s="13"/>
      <c r="C672" s="13"/>
      <c r="D672" s="6" t="e">
        <f t="shared" si="10"/>
        <v>#DIV/0!</v>
      </c>
      <c r="E672" s="13"/>
    </row>
    <row r="673" spans="1:5">
      <c r="A673" s="13" t="s">
        <v>526</v>
      </c>
      <c r="B673" s="13"/>
      <c r="C673" s="13"/>
      <c r="D673" s="6" t="e">
        <f t="shared" si="10"/>
        <v>#DIV/0!</v>
      </c>
      <c r="E673" s="13"/>
    </row>
    <row r="674" spans="1:5">
      <c r="A674" s="13" t="s">
        <v>527</v>
      </c>
      <c r="B674" s="13"/>
      <c r="C674" s="13"/>
      <c r="D674" s="6" t="e">
        <f t="shared" si="10"/>
        <v>#DIV/0!</v>
      </c>
      <c r="E674" s="13"/>
    </row>
    <row r="675" spans="1:5">
      <c r="A675" s="13" t="s">
        <v>528</v>
      </c>
      <c r="B675" s="13"/>
      <c r="C675" s="13"/>
      <c r="D675" s="6" t="e">
        <f t="shared" si="10"/>
        <v>#DIV/0!</v>
      </c>
      <c r="E675" s="13"/>
    </row>
    <row r="676" spans="1:5">
      <c r="A676" s="29" t="s">
        <v>529</v>
      </c>
      <c r="B676" s="25">
        <f>SUM(B677:B678)</f>
        <v>0</v>
      </c>
      <c r="C676" s="25">
        <f>SUM(C677:C678)</f>
        <v>0</v>
      </c>
      <c r="D676" s="6" t="e">
        <f t="shared" si="10"/>
        <v>#DIV/0!</v>
      </c>
      <c r="E676" s="25"/>
    </row>
    <row r="677" spans="1:5">
      <c r="A677" s="13" t="s">
        <v>530</v>
      </c>
      <c r="B677" s="13"/>
      <c r="C677" s="13"/>
      <c r="D677" s="6" t="e">
        <f t="shared" si="10"/>
        <v>#DIV/0!</v>
      </c>
      <c r="E677" s="13"/>
    </row>
    <row r="678" spans="1:5">
      <c r="A678" s="13" t="s">
        <v>531</v>
      </c>
      <c r="B678" s="13"/>
      <c r="C678" s="13"/>
      <c r="D678" s="6" t="e">
        <f t="shared" si="10"/>
        <v>#DIV/0!</v>
      </c>
      <c r="E678" s="13"/>
    </row>
    <row r="679" spans="1:5">
      <c r="A679" s="29" t="s">
        <v>532</v>
      </c>
      <c r="B679" s="25">
        <f>SUM(B680:B682)</f>
        <v>0</v>
      </c>
      <c r="C679" s="25">
        <f>SUM(C680:C682)</f>
        <v>0</v>
      </c>
      <c r="D679" s="6" t="e">
        <f t="shared" si="10"/>
        <v>#DIV/0!</v>
      </c>
      <c r="E679" s="25"/>
    </row>
    <row r="680" spans="1:5">
      <c r="A680" s="13" t="s">
        <v>533</v>
      </c>
      <c r="B680" s="13"/>
      <c r="C680" s="13"/>
      <c r="D680" s="6" t="e">
        <f t="shared" si="10"/>
        <v>#DIV/0!</v>
      </c>
      <c r="E680" s="13"/>
    </row>
    <row r="681" spans="1:5">
      <c r="A681" s="13" t="s">
        <v>534</v>
      </c>
      <c r="B681" s="13"/>
      <c r="C681" s="13"/>
      <c r="D681" s="6" t="e">
        <f t="shared" si="10"/>
        <v>#DIV/0!</v>
      </c>
      <c r="E681" s="13"/>
    </row>
    <row r="682" spans="1:5">
      <c r="A682" s="13" t="s">
        <v>535</v>
      </c>
      <c r="B682" s="13"/>
      <c r="C682" s="13"/>
      <c r="D682" s="6" t="e">
        <f t="shared" si="10"/>
        <v>#DIV/0!</v>
      </c>
      <c r="E682" s="13"/>
    </row>
    <row r="683" spans="1:5">
      <c r="A683" s="29" t="s">
        <v>536</v>
      </c>
      <c r="B683" s="25">
        <f>SUM(B684:B687)</f>
        <v>0</v>
      </c>
      <c r="C683" s="25">
        <f>SUM(C684:C687)</f>
        <v>0</v>
      </c>
      <c r="D683" s="6" t="e">
        <f t="shared" si="10"/>
        <v>#DIV/0!</v>
      </c>
      <c r="E683" s="25"/>
    </row>
    <row r="684" spans="1:5">
      <c r="A684" s="13" t="s">
        <v>537</v>
      </c>
      <c r="B684" s="13"/>
      <c r="C684" s="13"/>
      <c r="D684" s="6" t="e">
        <f t="shared" si="10"/>
        <v>#DIV/0!</v>
      </c>
      <c r="E684" s="13"/>
    </row>
    <row r="685" spans="1:5">
      <c r="A685" s="13" t="s">
        <v>538</v>
      </c>
      <c r="B685" s="13"/>
      <c r="C685" s="13"/>
      <c r="D685" s="6" t="e">
        <f t="shared" si="10"/>
        <v>#DIV/0!</v>
      </c>
      <c r="E685" s="13"/>
    </row>
    <row r="686" spans="1:5">
      <c r="A686" s="13" t="s">
        <v>539</v>
      </c>
      <c r="B686" s="13"/>
      <c r="C686" s="13"/>
      <c r="D686" s="6" t="e">
        <f t="shared" si="10"/>
        <v>#DIV/0!</v>
      </c>
      <c r="E686" s="13"/>
    </row>
    <row r="687" spans="1:5">
      <c r="A687" s="13" t="s">
        <v>540</v>
      </c>
      <c r="B687" s="13"/>
      <c r="C687" s="13"/>
      <c r="D687" s="6" t="e">
        <f t="shared" si="10"/>
        <v>#DIV/0!</v>
      </c>
      <c r="E687" s="13"/>
    </row>
    <row r="688" spans="1:5">
      <c r="A688" s="29" t="s">
        <v>541</v>
      </c>
      <c r="B688" s="25">
        <f>SUM(B689:B691)</f>
        <v>0</v>
      </c>
      <c r="C688" s="25">
        <f>SUM(C689:C691)</f>
        <v>0</v>
      </c>
      <c r="D688" s="6" t="e">
        <f t="shared" si="10"/>
        <v>#DIV/0!</v>
      </c>
      <c r="E688" s="25"/>
    </row>
    <row r="689" spans="1:5">
      <c r="A689" s="13" t="s">
        <v>542</v>
      </c>
      <c r="B689" s="13"/>
      <c r="C689" s="13"/>
      <c r="D689" s="6" t="e">
        <f t="shared" si="10"/>
        <v>#DIV/0!</v>
      </c>
      <c r="E689" s="13"/>
    </row>
    <row r="690" spans="1:5">
      <c r="A690" s="13" t="s">
        <v>543</v>
      </c>
      <c r="B690" s="13"/>
      <c r="C690" s="13"/>
      <c r="D690" s="6" t="e">
        <f t="shared" si="10"/>
        <v>#DIV/0!</v>
      </c>
      <c r="E690" s="13"/>
    </row>
    <row r="691" spans="1:5">
      <c r="A691" s="13" t="s">
        <v>544</v>
      </c>
      <c r="B691" s="13"/>
      <c r="C691" s="13"/>
      <c r="D691" s="6" t="e">
        <f t="shared" si="10"/>
        <v>#DIV/0!</v>
      </c>
      <c r="E691" s="13"/>
    </row>
    <row r="692" spans="1:5">
      <c r="A692" s="29" t="s">
        <v>545</v>
      </c>
      <c r="B692" s="25">
        <f>SUM(B693:B695)</f>
        <v>0</v>
      </c>
      <c r="C692" s="25">
        <f>SUM(C693:C695)</f>
        <v>0</v>
      </c>
      <c r="D692" s="6" t="e">
        <f t="shared" si="10"/>
        <v>#DIV/0!</v>
      </c>
      <c r="E692" s="25"/>
    </row>
    <row r="693" spans="1:5">
      <c r="A693" s="13" t="s">
        <v>546</v>
      </c>
      <c r="B693" s="13"/>
      <c r="C693" s="13"/>
      <c r="D693" s="6" t="e">
        <f t="shared" si="10"/>
        <v>#DIV/0!</v>
      </c>
      <c r="E693" s="13"/>
    </row>
    <row r="694" spans="1:5">
      <c r="A694" s="13" t="s">
        <v>547</v>
      </c>
      <c r="B694" s="13"/>
      <c r="C694" s="13"/>
      <c r="D694" s="6" t="e">
        <f t="shared" si="10"/>
        <v>#DIV/0!</v>
      </c>
      <c r="E694" s="13"/>
    </row>
    <row r="695" spans="1:5">
      <c r="A695" s="13" t="s">
        <v>548</v>
      </c>
      <c r="B695" s="13"/>
      <c r="C695" s="13"/>
      <c r="D695" s="6" t="e">
        <f t="shared" si="10"/>
        <v>#DIV/0!</v>
      </c>
      <c r="E695" s="13"/>
    </row>
    <row r="696" spans="1:5">
      <c r="A696" s="29" t="s">
        <v>549</v>
      </c>
      <c r="B696" s="25">
        <f>SUM(B697:B698)</f>
        <v>0</v>
      </c>
      <c r="C696" s="25">
        <f>SUM(C697:C698)</f>
        <v>0</v>
      </c>
      <c r="D696" s="6" t="e">
        <f t="shared" si="10"/>
        <v>#DIV/0!</v>
      </c>
      <c r="E696" s="25"/>
    </row>
    <row r="697" spans="1:5">
      <c r="A697" s="13" t="s">
        <v>550</v>
      </c>
      <c r="B697" s="13"/>
      <c r="C697" s="13"/>
      <c r="D697" s="6" t="e">
        <f t="shared" si="10"/>
        <v>#DIV/0!</v>
      </c>
      <c r="E697" s="13"/>
    </row>
    <row r="698" spans="1:5">
      <c r="A698" s="13" t="s">
        <v>551</v>
      </c>
      <c r="B698" s="13"/>
      <c r="C698" s="13"/>
      <c r="D698" s="6" t="e">
        <f t="shared" si="10"/>
        <v>#DIV/0!</v>
      </c>
      <c r="E698" s="13"/>
    </row>
    <row r="699" spans="1:5">
      <c r="A699" s="29" t="s">
        <v>552</v>
      </c>
      <c r="B699" s="25">
        <f>SUM(B700:B707)</f>
        <v>0</v>
      </c>
      <c r="C699" s="25">
        <f>SUM(C700:C707)</f>
        <v>0</v>
      </c>
      <c r="D699" s="6" t="e">
        <f t="shared" si="10"/>
        <v>#DIV/0!</v>
      </c>
      <c r="E699" s="25"/>
    </row>
    <row r="700" spans="1:5">
      <c r="A700" s="13" t="s">
        <v>42</v>
      </c>
      <c r="B700" s="13"/>
      <c r="C700" s="13"/>
      <c r="D700" s="6" t="e">
        <f t="shared" si="10"/>
        <v>#DIV/0!</v>
      </c>
      <c r="E700" s="13"/>
    </row>
    <row r="701" spans="1:5">
      <c r="A701" s="13" t="s">
        <v>168</v>
      </c>
      <c r="B701" s="13"/>
      <c r="C701" s="13"/>
      <c r="D701" s="6" t="e">
        <f t="shared" si="10"/>
        <v>#DIV/0!</v>
      </c>
      <c r="E701" s="13"/>
    </row>
    <row r="702" spans="1:5">
      <c r="A702" s="13" t="s">
        <v>169</v>
      </c>
      <c r="B702" s="13"/>
      <c r="C702" s="13"/>
      <c r="D702" s="6" t="e">
        <f t="shared" si="10"/>
        <v>#DIV/0!</v>
      </c>
      <c r="E702" s="13"/>
    </row>
    <row r="703" spans="1:5">
      <c r="A703" s="13" t="s">
        <v>175</v>
      </c>
      <c r="B703" s="13"/>
      <c r="C703" s="13"/>
      <c r="D703" s="6" t="e">
        <f t="shared" si="10"/>
        <v>#DIV/0!</v>
      </c>
      <c r="E703" s="13"/>
    </row>
    <row r="704" spans="1:5">
      <c r="A704" s="13" t="s">
        <v>553</v>
      </c>
      <c r="B704" s="13"/>
      <c r="C704" s="13"/>
      <c r="D704" s="6" t="e">
        <f t="shared" si="10"/>
        <v>#DIV/0!</v>
      </c>
      <c r="E704" s="13"/>
    </row>
    <row r="705" spans="1:5">
      <c r="A705" s="13" t="s">
        <v>554</v>
      </c>
      <c r="B705" s="13"/>
      <c r="C705" s="13"/>
      <c r="D705" s="6" t="e">
        <f t="shared" si="10"/>
        <v>#DIV/0!</v>
      </c>
      <c r="E705" s="13"/>
    </row>
    <row r="706" spans="1:5">
      <c r="A706" s="13" t="s">
        <v>154</v>
      </c>
      <c r="B706" s="13"/>
      <c r="C706" s="13"/>
      <c r="D706" s="6" t="e">
        <f t="shared" si="10"/>
        <v>#DIV/0!</v>
      </c>
      <c r="E706" s="13"/>
    </row>
    <row r="707" spans="1:5">
      <c r="A707" s="13" t="s">
        <v>555</v>
      </c>
      <c r="B707" s="13"/>
      <c r="C707" s="13"/>
      <c r="D707" s="6" t="e">
        <f t="shared" si="10"/>
        <v>#DIV/0!</v>
      </c>
      <c r="E707" s="13"/>
    </row>
    <row r="708" spans="1:5">
      <c r="A708" s="29" t="s">
        <v>556</v>
      </c>
      <c r="B708" s="25">
        <f>SUM(B709)</f>
        <v>0</v>
      </c>
      <c r="C708" s="25">
        <f>SUM(C709)</f>
        <v>0</v>
      </c>
      <c r="D708" s="6" t="e">
        <f t="shared" si="10"/>
        <v>#DIV/0!</v>
      </c>
      <c r="E708" s="25"/>
    </row>
    <row r="709" spans="1:5">
      <c r="A709" s="13" t="s">
        <v>557</v>
      </c>
      <c r="B709" s="13"/>
      <c r="C709" s="13"/>
      <c r="D709" s="6" t="e">
        <f t="shared" si="10"/>
        <v>#DIV/0!</v>
      </c>
      <c r="E709" s="13"/>
    </row>
    <row r="710" spans="1:5">
      <c r="A710" s="29" t="s">
        <v>558</v>
      </c>
      <c r="B710" s="25">
        <f>SUM(B711)</f>
        <v>0</v>
      </c>
      <c r="C710" s="25">
        <f>SUM(C711)</f>
        <v>0</v>
      </c>
      <c r="D710" s="6" t="e">
        <f t="shared" ref="D710:D773" si="11">C710*100/B710</f>
        <v>#DIV/0!</v>
      </c>
      <c r="E710" s="25"/>
    </row>
    <row r="711" spans="1:5">
      <c r="A711" s="39" t="s">
        <v>559</v>
      </c>
      <c r="B711" s="13"/>
      <c r="C711" s="13"/>
      <c r="D711" s="6" t="e">
        <f t="shared" si="11"/>
        <v>#DIV/0!</v>
      </c>
      <c r="E711" s="13"/>
    </row>
    <row r="712" spans="1:5">
      <c r="A712" s="6" t="s">
        <v>560</v>
      </c>
      <c r="B712" s="37">
        <f>SUM(B713,B723,B727,B735,B740,B747,B753,B756,B759:B761,B767:B769,B784)</f>
        <v>0</v>
      </c>
      <c r="C712" s="37">
        <f>SUM(C713,C723,C727,C735,C740,C747,C753,C756,C759:C761,C767:C769,C784)</f>
        <v>207.6</v>
      </c>
      <c r="D712" s="6" t="e">
        <f t="shared" si="11"/>
        <v>#DIV/0!</v>
      </c>
      <c r="E712" s="37"/>
    </row>
    <row r="713" spans="1:5">
      <c r="A713" s="29" t="s">
        <v>561</v>
      </c>
      <c r="B713" s="25">
        <f>SUM(B714:B722)</f>
        <v>0</v>
      </c>
      <c r="C713" s="25">
        <f>SUM(C714:C722)</f>
        <v>0</v>
      </c>
      <c r="D713" s="6" t="e">
        <f t="shared" si="11"/>
        <v>#DIV/0!</v>
      </c>
      <c r="E713" s="25"/>
    </row>
    <row r="714" spans="1:5">
      <c r="A714" s="39" t="s">
        <v>54</v>
      </c>
      <c r="B714" s="13"/>
      <c r="C714" s="13"/>
      <c r="D714" s="6" t="e">
        <f t="shared" si="11"/>
        <v>#DIV/0!</v>
      </c>
      <c r="E714" s="13"/>
    </row>
    <row r="715" spans="1:5">
      <c r="A715" s="39" t="s">
        <v>43</v>
      </c>
      <c r="B715" s="13"/>
      <c r="C715" s="13"/>
      <c r="D715" s="6" t="e">
        <f t="shared" si="11"/>
        <v>#DIV/0!</v>
      </c>
      <c r="E715" s="13"/>
    </row>
    <row r="716" spans="1:5">
      <c r="A716" s="39" t="s">
        <v>44</v>
      </c>
      <c r="B716" s="13"/>
      <c r="C716" s="13"/>
      <c r="D716" s="6" t="e">
        <f t="shared" si="11"/>
        <v>#DIV/0!</v>
      </c>
      <c r="E716" s="13"/>
    </row>
    <row r="717" spans="1:5">
      <c r="A717" s="39" t="s">
        <v>562</v>
      </c>
      <c r="B717" s="13"/>
      <c r="C717" s="13"/>
      <c r="D717" s="6" t="e">
        <f t="shared" si="11"/>
        <v>#DIV/0!</v>
      </c>
      <c r="E717" s="13"/>
    </row>
    <row r="718" spans="1:5">
      <c r="A718" s="39" t="s">
        <v>563</v>
      </c>
      <c r="B718" s="13"/>
      <c r="C718" s="13"/>
      <c r="D718" s="6" t="e">
        <f t="shared" si="11"/>
        <v>#DIV/0!</v>
      </c>
      <c r="E718" s="13"/>
    </row>
    <row r="719" spans="1:5">
      <c r="A719" s="39" t="s">
        <v>564</v>
      </c>
      <c r="B719" s="13"/>
      <c r="C719" s="13"/>
      <c r="D719" s="6" t="e">
        <f t="shared" si="11"/>
        <v>#DIV/0!</v>
      </c>
      <c r="E719" s="13"/>
    </row>
    <row r="720" spans="1:5">
      <c r="A720" s="39" t="s">
        <v>565</v>
      </c>
      <c r="B720" s="13"/>
      <c r="C720" s="13"/>
      <c r="D720" s="6" t="e">
        <f t="shared" si="11"/>
        <v>#DIV/0!</v>
      </c>
      <c r="E720" s="13"/>
    </row>
    <row r="721" spans="1:5">
      <c r="A721" s="39" t="s">
        <v>566</v>
      </c>
      <c r="B721" s="13"/>
      <c r="C721" s="13"/>
      <c r="D721" s="6" t="e">
        <f t="shared" si="11"/>
        <v>#DIV/0!</v>
      </c>
      <c r="E721" s="13"/>
    </row>
    <row r="722" spans="1:5">
      <c r="A722" s="39" t="s">
        <v>567</v>
      </c>
      <c r="B722" s="13"/>
      <c r="C722" s="13"/>
      <c r="D722" s="6" t="e">
        <f t="shared" si="11"/>
        <v>#DIV/0!</v>
      </c>
      <c r="E722" s="13"/>
    </row>
    <row r="723" spans="1:5">
      <c r="A723" s="29" t="s">
        <v>568</v>
      </c>
      <c r="B723" s="25">
        <f>SUM(B724:B726)</f>
        <v>0</v>
      </c>
      <c r="C723" s="25">
        <f>SUM(C724:C726)</f>
        <v>50</v>
      </c>
      <c r="D723" s="6" t="e">
        <f t="shared" si="11"/>
        <v>#DIV/0!</v>
      </c>
      <c r="E723" s="25"/>
    </row>
    <row r="724" spans="1:5">
      <c r="A724" s="39" t="s">
        <v>569</v>
      </c>
      <c r="B724" s="38"/>
      <c r="C724" s="38"/>
      <c r="D724" s="6" t="e">
        <f t="shared" si="11"/>
        <v>#DIV/0!</v>
      </c>
      <c r="E724" s="38"/>
    </row>
    <row r="725" spans="1:5">
      <c r="A725" s="39" t="s">
        <v>570</v>
      </c>
      <c r="B725" s="38"/>
      <c r="C725" s="38"/>
      <c r="D725" s="6" t="e">
        <f t="shared" si="11"/>
        <v>#DIV/0!</v>
      </c>
      <c r="E725" s="38"/>
    </row>
    <row r="726" spans="1:5">
      <c r="A726" s="39" t="s">
        <v>571</v>
      </c>
      <c r="B726" s="38"/>
      <c r="C726" s="38">
        <v>50</v>
      </c>
      <c r="D726" s="6" t="e">
        <f t="shared" si="11"/>
        <v>#DIV/0!</v>
      </c>
      <c r="E726" s="38"/>
    </row>
    <row r="727" spans="1:5">
      <c r="A727" s="29" t="s">
        <v>572</v>
      </c>
      <c r="B727" s="25">
        <f>SUM(B728:B734)</f>
        <v>0</v>
      </c>
      <c r="C727" s="25">
        <f>SUM(C728:C734)</f>
        <v>0</v>
      </c>
      <c r="D727" s="6" t="e">
        <f t="shared" si="11"/>
        <v>#DIV/0!</v>
      </c>
      <c r="E727" s="25"/>
    </row>
    <row r="728" spans="1:5">
      <c r="A728" s="39" t="s">
        <v>573</v>
      </c>
      <c r="B728" s="38"/>
      <c r="C728" s="38"/>
      <c r="D728" s="6" t="e">
        <f t="shared" si="11"/>
        <v>#DIV/0!</v>
      </c>
      <c r="E728" s="38"/>
    </row>
    <row r="729" spans="1:5">
      <c r="A729" s="39" t="s">
        <v>574</v>
      </c>
      <c r="B729" s="38"/>
      <c r="C729" s="38"/>
      <c r="D729" s="6" t="e">
        <f t="shared" si="11"/>
        <v>#DIV/0!</v>
      </c>
      <c r="E729" s="38"/>
    </row>
    <row r="730" spans="1:5">
      <c r="A730" s="39" t="s">
        <v>575</v>
      </c>
      <c r="B730" s="38"/>
      <c r="C730" s="38"/>
      <c r="D730" s="6" t="e">
        <f t="shared" si="11"/>
        <v>#DIV/0!</v>
      </c>
      <c r="E730" s="38"/>
    </row>
    <row r="731" spans="1:5">
      <c r="A731" s="39" t="s">
        <v>576</v>
      </c>
      <c r="B731" s="38"/>
      <c r="C731" s="38"/>
      <c r="D731" s="6" t="e">
        <f t="shared" si="11"/>
        <v>#DIV/0!</v>
      </c>
      <c r="E731" s="38"/>
    </row>
    <row r="732" spans="1:5">
      <c r="A732" s="39" t="s">
        <v>577</v>
      </c>
      <c r="B732" s="38"/>
      <c r="C732" s="38"/>
      <c r="D732" s="6" t="e">
        <f t="shared" si="11"/>
        <v>#DIV/0!</v>
      </c>
      <c r="E732" s="38"/>
    </row>
    <row r="733" spans="1:5">
      <c r="A733" s="39" t="s">
        <v>578</v>
      </c>
      <c r="B733" s="38"/>
      <c r="C733" s="38"/>
      <c r="D733" s="6" t="e">
        <f t="shared" si="11"/>
        <v>#DIV/0!</v>
      </c>
      <c r="E733" s="38"/>
    </row>
    <row r="734" spans="1:5">
      <c r="A734" s="39" t="s">
        <v>579</v>
      </c>
      <c r="B734" s="38"/>
      <c r="C734" s="38"/>
      <c r="D734" s="6" t="e">
        <f t="shared" si="11"/>
        <v>#DIV/0!</v>
      </c>
      <c r="E734" s="38"/>
    </row>
    <row r="735" spans="1:5">
      <c r="A735" s="29" t="s">
        <v>580</v>
      </c>
      <c r="B735" s="25">
        <f>SUM(B736:B739)</f>
        <v>0</v>
      </c>
      <c r="C735" s="25">
        <f>SUM(C736:C739)</f>
        <v>157.6</v>
      </c>
      <c r="D735" s="6" t="e">
        <f t="shared" si="11"/>
        <v>#DIV/0!</v>
      </c>
      <c r="E735" s="25"/>
    </row>
    <row r="736" spans="1:5">
      <c r="A736" s="39" t="s">
        <v>581</v>
      </c>
      <c r="B736" s="38"/>
      <c r="C736" s="38"/>
      <c r="D736" s="6" t="e">
        <f t="shared" si="11"/>
        <v>#DIV/0!</v>
      </c>
      <c r="E736" s="38"/>
    </row>
    <row r="737" spans="1:5">
      <c r="A737" s="39" t="s">
        <v>582</v>
      </c>
      <c r="B737" s="38"/>
      <c r="C737" s="38">
        <v>157.6</v>
      </c>
      <c r="D737" s="6" t="e">
        <f t="shared" si="11"/>
        <v>#DIV/0!</v>
      </c>
      <c r="E737" s="38"/>
    </row>
    <row r="738" spans="1:5">
      <c r="A738" s="39" t="s">
        <v>583</v>
      </c>
      <c r="B738" s="38"/>
      <c r="C738" s="38"/>
      <c r="D738" s="6" t="e">
        <f t="shared" si="11"/>
        <v>#DIV/0!</v>
      </c>
      <c r="E738" s="38"/>
    </row>
    <row r="739" spans="1:5">
      <c r="A739" s="39" t="s">
        <v>584</v>
      </c>
      <c r="B739" s="38"/>
      <c r="C739" s="38"/>
      <c r="D739" s="6" t="e">
        <f t="shared" si="11"/>
        <v>#DIV/0!</v>
      </c>
      <c r="E739" s="38"/>
    </row>
    <row r="740" spans="1:5">
      <c r="A740" s="29" t="s">
        <v>585</v>
      </c>
      <c r="B740" s="25">
        <f>SUM(B741:B746)</f>
        <v>0</v>
      </c>
      <c r="C740" s="25">
        <f>SUM(C741:C746)</f>
        <v>0</v>
      </c>
      <c r="D740" s="6" t="e">
        <f t="shared" si="11"/>
        <v>#DIV/0!</v>
      </c>
      <c r="E740" s="25"/>
    </row>
    <row r="741" spans="1:5">
      <c r="A741" s="39" t="s">
        <v>586</v>
      </c>
      <c r="B741" s="13"/>
      <c r="C741" s="13"/>
      <c r="D741" s="6" t="e">
        <f t="shared" si="11"/>
        <v>#DIV/0!</v>
      </c>
      <c r="E741" s="13"/>
    </row>
    <row r="742" spans="1:5">
      <c r="A742" s="39" t="s">
        <v>587</v>
      </c>
      <c r="B742" s="13"/>
      <c r="C742" s="13"/>
      <c r="D742" s="6" t="e">
        <f t="shared" si="11"/>
        <v>#DIV/0!</v>
      </c>
      <c r="E742" s="13"/>
    </row>
    <row r="743" spans="1:5">
      <c r="A743" s="39" t="s">
        <v>588</v>
      </c>
      <c r="B743" s="13"/>
      <c r="C743" s="13"/>
      <c r="D743" s="6" t="e">
        <f t="shared" si="11"/>
        <v>#DIV/0!</v>
      </c>
      <c r="E743" s="13"/>
    </row>
    <row r="744" spans="1:5">
      <c r="A744" s="39" t="s">
        <v>589</v>
      </c>
      <c r="B744" s="13"/>
      <c r="C744" s="13"/>
      <c r="D744" s="6" t="e">
        <f t="shared" si="11"/>
        <v>#DIV/0!</v>
      </c>
      <c r="E744" s="13"/>
    </row>
    <row r="745" spans="1:5">
      <c r="A745" s="39" t="s">
        <v>590</v>
      </c>
      <c r="B745" s="13"/>
      <c r="C745" s="13"/>
      <c r="D745" s="6" t="e">
        <f t="shared" si="11"/>
        <v>#DIV/0!</v>
      </c>
      <c r="E745" s="13"/>
    </row>
    <row r="746" spans="1:5">
      <c r="A746" s="39" t="s">
        <v>591</v>
      </c>
      <c r="B746" s="13"/>
      <c r="C746" s="13"/>
      <c r="D746" s="6" t="e">
        <f t="shared" si="11"/>
        <v>#DIV/0!</v>
      </c>
      <c r="E746" s="13"/>
    </row>
    <row r="747" spans="1:5">
      <c r="A747" s="29" t="s">
        <v>592</v>
      </c>
      <c r="B747" s="25">
        <f>SUM(B748:B752)</f>
        <v>0</v>
      </c>
      <c r="C747" s="25">
        <f>SUM(C748:C752)</f>
        <v>0</v>
      </c>
      <c r="D747" s="6" t="e">
        <f t="shared" si="11"/>
        <v>#DIV/0!</v>
      </c>
      <c r="E747" s="25"/>
    </row>
    <row r="748" spans="1:5">
      <c r="A748" s="39" t="s">
        <v>593</v>
      </c>
      <c r="B748" s="13"/>
      <c r="C748" s="13"/>
      <c r="D748" s="6" t="e">
        <f t="shared" si="11"/>
        <v>#DIV/0!</v>
      </c>
      <c r="E748" s="13"/>
    </row>
    <row r="749" spans="1:5">
      <c r="A749" s="39" t="s">
        <v>594</v>
      </c>
      <c r="B749" s="13"/>
      <c r="C749" s="13"/>
      <c r="D749" s="6" t="e">
        <f t="shared" si="11"/>
        <v>#DIV/0!</v>
      </c>
      <c r="E749" s="13"/>
    </row>
    <row r="750" spans="1:5">
      <c r="A750" s="39" t="s">
        <v>595</v>
      </c>
      <c r="B750" s="13"/>
      <c r="C750" s="13"/>
      <c r="D750" s="6" t="e">
        <f t="shared" si="11"/>
        <v>#DIV/0!</v>
      </c>
      <c r="E750" s="13"/>
    </row>
    <row r="751" spans="1:5">
      <c r="A751" s="39" t="s">
        <v>596</v>
      </c>
      <c r="B751" s="13"/>
      <c r="C751" s="13"/>
      <c r="D751" s="6" t="e">
        <f t="shared" si="11"/>
        <v>#DIV/0!</v>
      </c>
      <c r="E751" s="13"/>
    </row>
    <row r="752" spans="1:5">
      <c r="A752" s="39" t="s">
        <v>597</v>
      </c>
      <c r="B752" s="13"/>
      <c r="C752" s="13"/>
      <c r="D752" s="6" t="e">
        <f t="shared" si="11"/>
        <v>#DIV/0!</v>
      </c>
      <c r="E752" s="13"/>
    </row>
    <row r="753" spans="1:5">
      <c r="A753" s="29" t="s">
        <v>598</v>
      </c>
      <c r="B753" s="25">
        <f>SUM(B754:B755)</f>
        <v>0</v>
      </c>
      <c r="C753" s="25">
        <f>SUM(C754:C755)</f>
        <v>0</v>
      </c>
      <c r="D753" s="6" t="e">
        <f t="shared" si="11"/>
        <v>#DIV/0!</v>
      </c>
      <c r="E753" s="25"/>
    </row>
    <row r="754" spans="1:5">
      <c r="A754" s="39" t="s">
        <v>599</v>
      </c>
      <c r="B754" s="13"/>
      <c r="C754" s="13"/>
      <c r="D754" s="6" t="e">
        <f t="shared" si="11"/>
        <v>#DIV/0!</v>
      </c>
      <c r="E754" s="13"/>
    </row>
    <row r="755" spans="1:5">
      <c r="A755" s="39" t="s">
        <v>600</v>
      </c>
      <c r="B755" s="13"/>
      <c r="C755" s="13"/>
      <c r="D755" s="6" t="e">
        <f t="shared" si="11"/>
        <v>#DIV/0!</v>
      </c>
      <c r="E755" s="13"/>
    </row>
    <row r="756" spans="1:5">
      <c r="A756" s="29" t="s">
        <v>601</v>
      </c>
      <c r="B756" s="25">
        <f>SUM(B757:B758)</f>
        <v>0</v>
      </c>
      <c r="C756" s="25">
        <f>SUM(C757:C758)</f>
        <v>0</v>
      </c>
      <c r="D756" s="6" t="e">
        <f t="shared" si="11"/>
        <v>#DIV/0!</v>
      </c>
      <c r="E756" s="36"/>
    </row>
    <row r="757" spans="1:5">
      <c r="A757" s="39" t="s">
        <v>602</v>
      </c>
      <c r="B757" s="13"/>
      <c r="C757" s="13"/>
      <c r="D757" s="6" t="e">
        <f t="shared" si="11"/>
        <v>#DIV/0!</v>
      </c>
      <c r="E757" s="13"/>
    </row>
    <row r="758" spans="1:5">
      <c r="A758" s="39" t="s">
        <v>603</v>
      </c>
      <c r="B758" s="13"/>
      <c r="C758" s="13"/>
      <c r="D758" s="6" t="e">
        <f t="shared" si="11"/>
        <v>#DIV/0!</v>
      </c>
      <c r="E758" s="13"/>
    </row>
    <row r="759" spans="1:5">
      <c r="A759" s="39" t="s">
        <v>604</v>
      </c>
      <c r="B759" s="13"/>
      <c r="C759" s="13"/>
      <c r="D759" s="6" t="e">
        <f t="shared" si="11"/>
        <v>#DIV/0!</v>
      </c>
      <c r="E759" s="13"/>
    </row>
    <row r="760" spans="1:5">
      <c r="A760" s="39" t="s">
        <v>605</v>
      </c>
      <c r="B760" s="13"/>
      <c r="C760" s="13"/>
      <c r="D760" s="6" t="e">
        <f t="shared" si="11"/>
        <v>#DIV/0!</v>
      </c>
      <c r="E760" s="13"/>
    </row>
    <row r="761" spans="1:5">
      <c r="A761" s="29" t="s">
        <v>606</v>
      </c>
      <c r="B761" s="25">
        <f>SUM(B762:B766)</f>
        <v>0</v>
      </c>
      <c r="C761" s="25">
        <f>SUM(C762:C766)</f>
        <v>0</v>
      </c>
      <c r="D761" s="6" t="e">
        <f t="shared" si="11"/>
        <v>#DIV/0!</v>
      </c>
      <c r="E761" s="36"/>
    </row>
    <row r="762" spans="1:5">
      <c r="A762" s="39" t="s">
        <v>607</v>
      </c>
      <c r="B762" s="13"/>
      <c r="C762" s="13"/>
      <c r="D762" s="6" t="e">
        <f t="shared" si="11"/>
        <v>#DIV/0!</v>
      </c>
      <c r="E762" s="13"/>
    </row>
    <row r="763" spans="1:5">
      <c r="A763" s="39" t="s">
        <v>608</v>
      </c>
      <c r="B763" s="13"/>
      <c r="C763" s="13"/>
      <c r="D763" s="6" t="e">
        <f t="shared" si="11"/>
        <v>#DIV/0!</v>
      </c>
      <c r="E763" s="13"/>
    </row>
    <row r="764" spans="1:5">
      <c r="A764" s="39" t="s">
        <v>609</v>
      </c>
      <c r="B764" s="13"/>
      <c r="C764" s="13"/>
      <c r="D764" s="6" t="e">
        <f t="shared" si="11"/>
        <v>#DIV/0!</v>
      </c>
      <c r="E764" s="13"/>
    </row>
    <row r="765" spans="1:5">
      <c r="A765" s="39" t="s">
        <v>610</v>
      </c>
      <c r="B765" s="13"/>
      <c r="C765" s="13"/>
      <c r="D765" s="6" t="e">
        <f t="shared" si="11"/>
        <v>#DIV/0!</v>
      </c>
      <c r="E765" s="13"/>
    </row>
    <row r="766" spans="1:5">
      <c r="A766" s="39" t="s">
        <v>611</v>
      </c>
      <c r="B766" s="13"/>
      <c r="C766" s="13"/>
      <c r="D766" s="6" t="e">
        <f t="shared" si="11"/>
        <v>#DIV/0!</v>
      </c>
      <c r="E766" s="13"/>
    </row>
    <row r="767" spans="1:5">
      <c r="A767" s="39" t="s">
        <v>612</v>
      </c>
      <c r="B767" s="13"/>
      <c r="C767" s="13"/>
      <c r="D767" s="6" t="e">
        <f t="shared" si="11"/>
        <v>#DIV/0!</v>
      </c>
      <c r="E767" s="13"/>
    </row>
    <row r="768" spans="1:5">
      <c r="A768" s="39" t="s">
        <v>613</v>
      </c>
      <c r="B768" s="13"/>
      <c r="C768" s="13"/>
      <c r="D768" s="6" t="e">
        <f t="shared" si="11"/>
        <v>#DIV/0!</v>
      </c>
      <c r="E768" s="13"/>
    </row>
    <row r="769" spans="1:5">
      <c r="A769" s="29" t="s">
        <v>614</v>
      </c>
      <c r="B769" s="25">
        <f>SUM(B770:B783)</f>
        <v>0</v>
      </c>
      <c r="C769" s="25">
        <f>SUM(C770:C783)</f>
        <v>0</v>
      </c>
      <c r="D769" s="6" t="e">
        <f t="shared" si="11"/>
        <v>#DIV/0!</v>
      </c>
      <c r="E769" s="36"/>
    </row>
    <row r="770" spans="1:5">
      <c r="A770" s="39" t="s">
        <v>54</v>
      </c>
      <c r="B770" s="13"/>
      <c r="C770" s="13"/>
      <c r="D770" s="6" t="e">
        <f t="shared" si="11"/>
        <v>#DIV/0!</v>
      </c>
      <c r="E770" s="13"/>
    </row>
    <row r="771" spans="1:5">
      <c r="A771" s="39" t="s">
        <v>43</v>
      </c>
      <c r="B771" s="13"/>
      <c r="C771" s="13"/>
      <c r="D771" s="6" t="e">
        <f t="shared" si="11"/>
        <v>#DIV/0!</v>
      </c>
      <c r="E771" s="13"/>
    </row>
    <row r="772" spans="1:5">
      <c r="A772" s="39" t="s">
        <v>44</v>
      </c>
      <c r="B772" s="13"/>
      <c r="C772" s="13"/>
      <c r="D772" s="6" t="e">
        <f t="shared" si="11"/>
        <v>#DIV/0!</v>
      </c>
      <c r="E772" s="13"/>
    </row>
    <row r="773" spans="1:5">
      <c r="A773" s="39" t="s">
        <v>615</v>
      </c>
      <c r="B773" s="13"/>
      <c r="C773" s="13"/>
      <c r="D773" s="6" t="e">
        <f t="shared" si="11"/>
        <v>#DIV/0!</v>
      </c>
      <c r="E773" s="13"/>
    </row>
    <row r="774" spans="1:5">
      <c r="A774" s="39" t="s">
        <v>616</v>
      </c>
      <c r="B774" s="13"/>
      <c r="C774" s="13"/>
      <c r="D774" s="6" t="e">
        <f t="shared" ref="D774:D837" si="12">C774*100/B774</f>
        <v>#DIV/0!</v>
      </c>
      <c r="E774" s="13"/>
    </row>
    <row r="775" spans="1:5">
      <c r="A775" s="39" t="s">
        <v>617</v>
      </c>
      <c r="B775" s="13"/>
      <c r="C775" s="13"/>
      <c r="D775" s="6" t="e">
        <f t="shared" si="12"/>
        <v>#DIV/0!</v>
      </c>
      <c r="E775" s="13"/>
    </row>
    <row r="776" spans="1:5">
      <c r="A776" s="39" t="s">
        <v>618</v>
      </c>
      <c r="B776" s="13"/>
      <c r="C776" s="13"/>
      <c r="D776" s="6" t="e">
        <f t="shared" si="12"/>
        <v>#DIV/0!</v>
      </c>
      <c r="E776" s="13"/>
    </row>
    <row r="777" spans="1:5">
      <c r="A777" s="39" t="s">
        <v>619</v>
      </c>
      <c r="B777" s="13"/>
      <c r="C777" s="13"/>
      <c r="D777" s="6" t="e">
        <f t="shared" si="12"/>
        <v>#DIV/0!</v>
      </c>
      <c r="E777" s="13"/>
    </row>
    <row r="778" spans="1:5">
      <c r="A778" s="39" t="s">
        <v>620</v>
      </c>
      <c r="B778" s="13"/>
      <c r="C778" s="13"/>
      <c r="D778" s="6" t="e">
        <f t="shared" si="12"/>
        <v>#DIV/0!</v>
      </c>
      <c r="E778" s="13"/>
    </row>
    <row r="779" spans="1:5">
      <c r="A779" s="39" t="s">
        <v>621</v>
      </c>
      <c r="B779" s="13"/>
      <c r="C779" s="13"/>
      <c r="D779" s="6" t="e">
        <f t="shared" si="12"/>
        <v>#DIV/0!</v>
      </c>
      <c r="E779" s="13"/>
    </row>
    <row r="780" spans="1:5">
      <c r="A780" s="39" t="s">
        <v>85</v>
      </c>
      <c r="B780" s="13"/>
      <c r="C780" s="13"/>
      <c r="D780" s="6" t="e">
        <f t="shared" si="12"/>
        <v>#DIV/0!</v>
      </c>
      <c r="E780" s="13"/>
    </row>
    <row r="781" spans="1:5">
      <c r="A781" s="39" t="s">
        <v>622</v>
      </c>
      <c r="B781" s="13"/>
      <c r="C781" s="13"/>
      <c r="D781" s="6" t="e">
        <f t="shared" si="12"/>
        <v>#DIV/0!</v>
      </c>
      <c r="E781" s="13"/>
    </row>
    <row r="782" spans="1:5">
      <c r="A782" s="39" t="s">
        <v>51</v>
      </c>
      <c r="B782" s="13"/>
      <c r="C782" s="13"/>
      <c r="D782" s="6" t="e">
        <f t="shared" si="12"/>
        <v>#DIV/0!</v>
      </c>
      <c r="E782" s="13"/>
    </row>
    <row r="783" spans="1:5">
      <c r="A783" s="39" t="s">
        <v>623</v>
      </c>
      <c r="B783" s="13"/>
      <c r="C783" s="13"/>
      <c r="D783" s="6" t="e">
        <f t="shared" si="12"/>
        <v>#DIV/0!</v>
      </c>
      <c r="E783" s="13"/>
    </row>
    <row r="784" spans="1:5">
      <c r="A784" s="39" t="s">
        <v>624</v>
      </c>
      <c r="B784" s="13"/>
      <c r="C784" s="13"/>
      <c r="D784" s="6" t="e">
        <f t="shared" si="12"/>
        <v>#DIV/0!</v>
      </c>
      <c r="E784" s="13"/>
    </row>
    <row r="785" spans="1:5">
      <c r="A785" s="6" t="s">
        <v>625</v>
      </c>
      <c r="B785" s="37">
        <f>SUM(B786,B797,B798,B801,B802,B803)</f>
        <v>0</v>
      </c>
      <c r="C785" s="37">
        <f>SUM(C786,C797,C798,C801,C802,C803)</f>
        <v>1047</v>
      </c>
      <c r="D785" s="6" t="e">
        <f t="shared" si="12"/>
        <v>#DIV/0!</v>
      </c>
      <c r="E785" s="37"/>
    </row>
    <row r="786" spans="1:5">
      <c r="A786" s="29" t="s">
        <v>626</v>
      </c>
      <c r="B786" s="25">
        <f>SUM(B787:B796)</f>
        <v>0</v>
      </c>
      <c r="C786" s="25">
        <f>SUM(C787:C796)</f>
        <v>0</v>
      </c>
      <c r="D786" s="6" t="e">
        <f t="shared" si="12"/>
        <v>#DIV/0!</v>
      </c>
      <c r="E786" s="36"/>
    </row>
    <row r="787" spans="1:5">
      <c r="A787" s="39" t="s">
        <v>42</v>
      </c>
      <c r="B787" s="13"/>
      <c r="C787" s="13"/>
      <c r="D787" s="6" t="e">
        <f t="shared" si="12"/>
        <v>#DIV/0!</v>
      </c>
      <c r="E787" s="13"/>
    </row>
    <row r="788" spans="1:5">
      <c r="A788" s="39" t="s">
        <v>168</v>
      </c>
      <c r="B788" s="13"/>
      <c r="C788" s="13"/>
      <c r="D788" s="6" t="e">
        <f t="shared" si="12"/>
        <v>#DIV/0!</v>
      </c>
      <c r="E788" s="13"/>
    </row>
    <row r="789" spans="1:5">
      <c r="A789" s="39" t="s">
        <v>169</v>
      </c>
      <c r="B789" s="13"/>
      <c r="C789" s="13"/>
      <c r="D789" s="6" t="e">
        <f t="shared" si="12"/>
        <v>#DIV/0!</v>
      </c>
      <c r="E789" s="13"/>
    </row>
    <row r="790" spans="1:5">
      <c r="A790" s="39" t="s">
        <v>627</v>
      </c>
      <c r="B790" s="13"/>
      <c r="C790" s="13"/>
      <c r="D790" s="6" t="e">
        <f t="shared" si="12"/>
        <v>#DIV/0!</v>
      </c>
      <c r="E790" s="13"/>
    </row>
    <row r="791" spans="1:5">
      <c r="A791" s="39" t="s">
        <v>628</v>
      </c>
      <c r="B791" s="13"/>
      <c r="C791" s="13"/>
      <c r="D791" s="6" t="e">
        <f t="shared" si="12"/>
        <v>#DIV/0!</v>
      </c>
      <c r="E791" s="13"/>
    </row>
    <row r="792" spans="1:5">
      <c r="A792" s="39" t="s">
        <v>629</v>
      </c>
      <c r="B792" s="13"/>
      <c r="C792" s="13"/>
      <c r="D792" s="6" t="e">
        <f t="shared" si="12"/>
        <v>#DIV/0!</v>
      </c>
      <c r="E792" s="13"/>
    </row>
    <row r="793" spans="1:5">
      <c r="A793" s="39" t="s">
        <v>630</v>
      </c>
      <c r="B793" s="13"/>
      <c r="C793" s="13"/>
      <c r="D793" s="6" t="e">
        <f t="shared" si="12"/>
        <v>#DIV/0!</v>
      </c>
      <c r="E793" s="13"/>
    </row>
    <row r="794" spans="1:5">
      <c r="A794" s="39" t="s">
        <v>631</v>
      </c>
      <c r="B794" s="13"/>
      <c r="C794" s="13"/>
      <c r="D794" s="6" t="e">
        <f t="shared" si="12"/>
        <v>#DIV/0!</v>
      </c>
      <c r="E794" s="13"/>
    </row>
    <row r="795" spans="1:5">
      <c r="A795" s="39" t="s">
        <v>632</v>
      </c>
      <c r="B795" s="13"/>
      <c r="C795" s="13"/>
      <c r="D795" s="6" t="e">
        <f t="shared" si="12"/>
        <v>#DIV/0!</v>
      </c>
      <c r="E795" s="13"/>
    </row>
    <row r="796" spans="1:5">
      <c r="A796" s="39" t="s">
        <v>633</v>
      </c>
      <c r="B796" s="13"/>
      <c r="C796" s="13"/>
      <c r="D796" s="6" t="e">
        <f t="shared" si="12"/>
        <v>#DIV/0!</v>
      </c>
      <c r="E796" s="13"/>
    </row>
    <row r="797" spans="1:5">
      <c r="A797" s="39" t="s">
        <v>634</v>
      </c>
      <c r="B797" s="13"/>
      <c r="C797" s="13"/>
      <c r="D797" s="6" t="e">
        <f t="shared" si="12"/>
        <v>#DIV/0!</v>
      </c>
      <c r="E797" s="13"/>
    </row>
    <row r="798" spans="1:5">
      <c r="A798" s="29" t="s">
        <v>635</v>
      </c>
      <c r="B798" s="25">
        <f>SUM(B799:B800)</f>
        <v>0</v>
      </c>
      <c r="C798" s="25">
        <f>SUM(C799:C800)</f>
        <v>183</v>
      </c>
      <c r="D798" s="6" t="e">
        <f t="shared" si="12"/>
        <v>#DIV/0!</v>
      </c>
      <c r="E798" s="36"/>
    </row>
    <row r="799" spans="1:5">
      <c r="A799" s="39" t="s">
        <v>636</v>
      </c>
      <c r="B799" s="13"/>
      <c r="C799" s="13"/>
      <c r="D799" s="6" t="e">
        <f t="shared" si="12"/>
        <v>#DIV/0!</v>
      </c>
      <c r="E799" s="13"/>
    </row>
    <row r="800" spans="1:5">
      <c r="A800" s="39" t="s">
        <v>637</v>
      </c>
      <c r="B800" s="13"/>
      <c r="C800" s="13">
        <v>183</v>
      </c>
      <c r="D800" s="6" t="e">
        <f t="shared" si="12"/>
        <v>#DIV/0!</v>
      </c>
      <c r="E800" s="13"/>
    </row>
    <row r="801" spans="1:5">
      <c r="A801" s="39" t="s">
        <v>638</v>
      </c>
      <c r="B801" s="13"/>
      <c r="C801" s="13">
        <v>826</v>
      </c>
      <c r="D801" s="6" t="e">
        <f t="shared" si="12"/>
        <v>#DIV/0!</v>
      </c>
      <c r="E801" s="13"/>
    </row>
    <row r="802" spans="1:5">
      <c r="A802" s="39" t="s">
        <v>639</v>
      </c>
      <c r="B802" s="13"/>
      <c r="C802" s="13">
        <v>38</v>
      </c>
      <c r="D802" s="6" t="e">
        <f t="shared" si="12"/>
        <v>#DIV/0!</v>
      </c>
      <c r="E802" s="13"/>
    </row>
    <row r="803" spans="1:5">
      <c r="A803" s="39" t="s">
        <v>640</v>
      </c>
      <c r="B803" s="13"/>
      <c r="C803" s="13"/>
      <c r="D803" s="6" t="e">
        <f t="shared" si="12"/>
        <v>#DIV/0!</v>
      </c>
      <c r="E803" s="13"/>
    </row>
    <row r="804" spans="1:5">
      <c r="A804" s="6" t="s">
        <v>641</v>
      </c>
      <c r="B804" s="37">
        <f>SUM(B805,B831,B856,B884,B895,B902,B909,B912)</f>
        <v>0</v>
      </c>
      <c r="C804" s="37">
        <f>SUM(C805,C831,C856,C884,C895,C902,C909,C912)</f>
        <v>1893.52</v>
      </c>
      <c r="D804" s="6" t="e">
        <f t="shared" si="12"/>
        <v>#DIV/0!</v>
      </c>
      <c r="E804" s="37"/>
    </row>
    <row r="805" spans="1:5">
      <c r="A805" s="29" t="s">
        <v>642</v>
      </c>
      <c r="B805" s="25">
        <f>SUM(B806:B830)</f>
        <v>0</v>
      </c>
      <c r="C805" s="25">
        <f>SUM(C806:C830)</f>
        <v>0</v>
      </c>
      <c r="D805" s="6" t="e">
        <f t="shared" si="12"/>
        <v>#DIV/0!</v>
      </c>
      <c r="E805" s="25"/>
    </row>
    <row r="806" spans="1:5">
      <c r="A806" s="39" t="s">
        <v>42</v>
      </c>
      <c r="B806" s="13"/>
      <c r="C806" s="13"/>
      <c r="D806" s="6" t="e">
        <f t="shared" si="12"/>
        <v>#DIV/0!</v>
      </c>
      <c r="E806" s="13"/>
    </row>
    <row r="807" spans="1:5">
      <c r="A807" s="39" t="s">
        <v>168</v>
      </c>
      <c r="B807" s="13"/>
      <c r="C807" s="13"/>
      <c r="D807" s="6" t="e">
        <f t="shared" si="12"/>
        <v>#DIV/0!</v>
      </c>
      <c r="E807" s="13"/>
    </row>
    <row r="808" spans="1:5">
      <c r="A808" s="39" t="s">
        <v>169</v>
      </c>
      <c r="B808" s="13"/>
      <c r="C808" s="13"/>
      <c r="D808" s="6" t="e">
        <f t="shared" si="12"/>
        <v>#DIV/0!</v>
      </c>
      <c r="E808" s="13"/>
    </row>
    <row r="809" spans="1:5">
      <c r="A809" s="39" t="s">
        <v>154</v>
      </c>
      <c r="B809" s="13"/>
      <c r="C809" s="13"/>
      <c r="D809" s="6" t="e">
        <f t="shared" si="12"/>
        <v>#DIV/0!</v>
      </c>
      <c r="E809" s="13"/>
    </row>
    <row r="810" spans="1:5">
      <c r="A810" s="39" t="s">
        <v>643</v>
      </c>
      <c r="B810" s="13"/>
      <c r="C810" s="13"/>
      <c r="D810" s="6" t="e">
        <f t="shared" si="12"/>
        <v>#DIV/0!</v>
      </c>
      <c r="E810" s="13"/>
    </row>
    <row r="811" spans="1:5">
      <c r="A811" s="39" t="s">
        <v>644</v>
      </c>
      <c r="B811" s="13"/>
      <c r="C811" s="13"/>
      <c r="D811" s="6" t="e">
        <f t="shared" si="12"/>
        <v>#DIV/0!</v>
      </c>
      <c r="E811" s="13"/>
    </row>
    <row r="812" spans="1:5">
      <c r="A812" s="39" t="s">
        <v>645</v>
      </c>
      <c r="B812" s="13"/>
      <c r="C812" s="13"/>
      <c r="D812" s="6" t="e">
        <f t="shared" si="12"/>
        <v>#DIV/0!</v>
      </c>
      <c r="E812" s="13"/>
    </row>
    <row r="813" spans="1:5">
      <c r="A813" s="39" t="s">
        <v>646</v>
      </c>
      <c r="B813" s="13"/>
      <c r="C813" s="13"/>
      <c r="D813" s="6" t="e">
        <f t="shared" si="12"/>
        <v>#DIV/0!</v>
      </c>
      <c r="E813" s="13"/>
    </row>
    <row r="814" spans="1:5">
      <c r="A814" s="39" t="s">
        <v>647</v>
      </c>
      <c r="B814" s="13"/>
      <c r="C814" s="13"/>
      <c r="D814" s="6" t="e">
        <f t="shared" si="12"/>
        <v>#DIV/0!</v>
      </c>
      <c r="E814" s="13"/>
    </row>
    <row r="815" spans="1:5">
      <c r="A815" s="39" t="s">
        <v>648</v>
      </c>
      <c r="B815" s="13"/>
      <c r="C815" s="13"/>
      <c r="D815" s="6" t="e">
        <f t="shared" si="12"/>
        <v>#DIV/0!</v>
      </c>
      <c r="E815" s="13"/>
    </row>
    <row r="816" spans="1:5">
      <c r="A816" s="39" t="s">
        <v>649</v>
      </c>
      <c r="B816" s="13"/>
      <c r="C816" s="13"/>
      <c r="D816" s="6" t="e">
        <f t="shared" si="12"/>
        <v>#DIV/0!</v>
      </c>
      <c r="E816" s="13"/>
    </row>
    <row r="817" spans="1:5">
      <c r="A817" s="39" t="s">
        <v>650</v>
      </c>
      <c r="B817" s="13"/>
      <c r="C817" s="13"/>
      <c r="D817" s="6" t="e">
        <f t="shared" si="12"/>
        <v>#DIV/0!</v>
      </c>
      <c r="E817" s="13"/>
    </row>
    <row r="818" spans="1:5">
      <c r="A818" s="39" t="s">
        <v>651</v>
      </c>
      <c r="B818" s="13"/>
      <c r="C818" s="13"/>
      <c r="D818" s="6" t="e">
        <f t="shared" si="12"/>
        <v>#DIV/0!</v>
      </c>
      <c r="E818" s="13"/>
    </row>
    <row r="819" spans="1:5">
      <c r="A819" s="39" t="s">
        <v>652</v>
      </c>
      <c r="B819" s="13"/>
      <c r="C819" s="13"/>
      <c r="D819" s="6" t="e">
        <f t="shared" si="12"/>
        <v>#DIV/0!</v>
      </c>
      <c r="E819" s="13"/>
    </row>
    <row r="820" spans="1:5">
      <c r="A820" s="39" t="s">
        <v>653</v>
      </c>
      <c r="B820" s="13"/>
      <c r="C820" s="13"/>
      <c r="D820" s="6" t="e">
        <f t="shared" si="12"/>
        <v>#DIV/0!</v>
      </c>
      <c r="E820" s="13"/>
    </row>
    <row r="821" spans="1:5">
      <c r="A821" s="39" t="s">
        <v>654</v>
      </c>
      <c r="B821" s="13"/>
      <c r="C821" s="13"/>
      <c r="D821" s="6" t="e">
        <f t="shared" si="12"/>
        <v>#DIV/0!</v>
      </c>
      <c r="E821" s="13"/>
    </row>
    <row r="822" spans="1:5">
      <c r="A822" s="39" t="s">
        <v>655</v>
      </c>
      <c r="B822" s="13"/>
      <c r="C822" s="13"/>
      <c r="D822" s="6" t="e">
        <f t="shared" si="12"/>
        <v>#DIV/0!</v>
      </c>
      <c r="E822" s="13"/>
    </row>
    <row r="823" spans="1:5">
      <c r="A823" s="39" t="s">
        <v>656</v>
      </c>
      <c r="B823" s="13"/>
      <c r="C823" s="13"/>
      <c r="D823" s="6" t="e">
        <f t="shared" si="12"/>
        <v>#DIV/0!</v>
      </c>
      <c r="E823" s="13"/>
    </row>
    <row r="824" spans="1:5">
      <c r="A824" s="39" t="s">
        <v>657</v>
      </c>
      <c r="B824" s="13"/>
      <c r="C824" s="13"/>
      <c r="D824" s="6" t="e">
        <f t="shared" si="12"/>
        <v>#DIV/0!</v>
      </c>
      <c r="E824" s="13"/>
    </row>
    <row r="825" spans="1:5">
      <c r="A825" s="39" t="s">
        <v>658</v>
      </c>
      <c r="B825" s="13"/>
      <c r="C825" s="13"/>
      <c r="D825" s="6" t="e">
        <f t="shared" si="12"/>
        <v>#DIV/0!</v>
      </c>
      <c r="E825" s="13"/>
    </row>
    <row r="826" spans="1:5">
      <c r="A826" s="39" t="s">
        <v>659</v>
      </c>
      <c r="B826" s="13"/>
      <c r="C826" s="13"/>
      <c r="D826" s="6" t="e">
        <f t="shared" si="12"/>
        <v>#DIV/0!</v>
      </c>
      <c r="E826" s="13"/>
    </row>
    <row r="827" spans="1:5">
      <c r="A827" s="39" t="s">
        <v>660</v>
      </c>
      <c r="B827" s="13"/>
      <c r="C827" s="13"/>
      <c r="D827" s="6" t="e">
        <f t="shared" si="12"/>
        <v>#DIV/0!</v>
      </c>
      <c r="E827" s="13"/>
    </row>
    <row r="828" spans="1:5">
      <c r="A828" s="39" t="s">
        <v>661</v>
      </c>
      <c r="B828" s="13"/>
      <c r="C828" s="13"/>
      <c r="D828" s="6" t="e">
        <f t="shared" si="12"/>
        <v>#DIV/0!</v>
      </c>
      <c r="E828" s="13"/>
    </row>
    <row r="829" spans="1:5">
      <c r="A829" s="39" t="s">
        <v>662</v>
      </c>
      <c r="B829" s="13"/>
      <c r="C829" s="13"/>
      <c r="D829" s="6" t="e">
        <f t="shared" si="12"/>
        <v>#DIV/0!</v>
      </c>
      <c r="E829" s="13"/>
    </row>
    <row r="830" spans="1:5">
      <c r="A830" s="39" t="s">
        <v>663</v>
      </c>
      <c r="B830" s="13"/>
      <c r="C830" s="13"/>
      <c r="D830" s="6" t="e">
        <f t="shared" si="12"/>
        <v>#DIV/0!</v>
      </c>
      <c r="E830" s="13"/>
    </row>
    <row r="831" spans="1:5">
      <c r="A831" s="29" t="s">
        <v>664</v>
      </c>
      <c r="B831" s="25">
        <f>SUM(B832:B855)</f>
        <v>0</v>
      </c>
      <c r="C831" s="25">
        <f>SUM(C832:C855)</f>
        <v>0</v>
      </c>
      <c r="D831" s="6" t="e">
        <f t="shared" si="12"/>
        <v>#DIV/0!</v>
      </c>
      <c r="E831" s="25"/>
    </row>
    <row r="832" spans="1:5">
      <c r="A832" s="39" t="s">
        <v>54</v>
      </c>
      <c r="B832" s="13"/>
      <c r="C832" s="13"/>
      <c r="D832" s="6" t="e">
        <f t="shared" si="12"/>
        <v>#DIV/0!</v>
      </c>
      <c r="E832" s="13"/>
    </row>
    <row r="833" spans="1:5">
      <c r="A833" s="39" t="s">
        <v>43</v>
      </c>
      <c r="B833" s="13"/>
      <c r="C833" s="13"/>
      <c r="D833" s="6" t="e">
        <f t="shared" si="12"/>
        <v>#DIV/0!</v>
      </c>
      <c r="E833" s="13"/>
    </row>
    <row r="834" spans="1:5">
      <c r="A834" s="39" t="s">
        <v>44</v>
      </c>
      <c r="B834" s="13"/>
      <c r="C834" s="13"/>
      <c r="D834" s="6" t="e">
        <f t="shared" si="12"/>
        <v>#DIV/0!</v>
      </c>
      <c r="E834" s="13"/>
    </row>
    <row r="835" spans="1:5">
      <c r="A835" s="39" t="s">
        <v>665</v>
      </c>
      <c r="B835" s="13"/>
      <c r="C835" s="13"/>
      <c r="D835" s="6" t="e">
        <f t="shared" si="12"/>
        <v>#DIV/0!</v>
      </c>
      <c r="E835" s="13"/>
    </row>
    <row r="836" spans="1:5">
      <c r="A836" s="39" t="s">
        <v>666</v>
      </c>
      <c r="B836" s="13"/>
      <c r="C836" s="13"/>
      <c r="D836" s="6" t="e">
        <f t="shared" si="12"/>
        <v>#DIV/0!</v>
      </c>
      <c r="E836" s="13"/>
    </row>
    <row r="837" spans="1:5">
      <c r="A837" s="39" t="s">
        <v>667</v>
      </c>
      <c r="B837" s="13"/>
      <c r="C837" s="13"/>
      <c r="D837" s="6" t="e">
        <f t="shared" si="12"/>
        <v>#DIV/0!</v>
      </c>
      <c r="E837" s="13"/>
    </row>
    <row r="838" spans="1:5">
      <c r="A838" s="39" t="s">
        <v>668</v>
      </c>
      <c r="B838" s="13"/>
      <c r="C838" s="13"/>
      <c r="D838" s="6" t="e">
        <f t="shared" ref="D838:D901" si="13">C838*100/B838</f>
        <v>#DIV/0!</v>
      </c>
      <c r="E838" s="13"/>
    </row>
    <row r="839" spans="1:5">
      <c r="A839" s="39" t="s">
        <v>669</v>
      </c>
      <c r="B839" s="13"/>
      <c r="C839" s="13"/>
      <c r="D839" s="6" t="e">
        <f t="shared" si="13"/>
        <v>#DIV/0!</v>
      </c>
      <c r="E839" s="13"/>
    </row>
    <row r="840" spans="1:5">
      <c r="A840" s="39" t="s">
        <v>670</v>
      </c>
      <c r="B840" s="13"/>
      <c r="C840" s="13"/>
      <c r="D840" s="6" t="e">
        <f t="shared" si="13"/>
        <v>#DIV/0!</v>
      </c>
      <c r="E840" s="13"/>
    </row>
    <row r="841" spans="1:5">
      <c r="A841" s="39" t="s">
        <v>671</v>
      </c>
      <c r="B841" s="13"/>
      <c r="C841" s="13"/>
      <c r="D841" s="6" t="e">
        <f t="shared" si="13"/>
        <v>#DIV/0!</v>
      </c>
      <c r="E841" s="13"/>
    </row>
    <row r="842" spans="1:5">
      <c r="A842" s="39" t="s">
        <v>672</v>
      </c>
      <c r="B842" s="13"/>
      <c r="C842" s="13"/>
      <c r="D842" s="6" t="e">
        <f t="shared" si="13"/>
        <v>#DIV/0!</v>
      </c>
      <c r="E842" s="13"/>
    </row>
    <row r="843" spans="1:5">
      <c r="A843" s="39" t="s">
        <v>673</v>
      </c>
      <c r="B843" s="13"/>
      <c r="C843" s="13"/>
      <c r="D843" s="6" t="e">
        <f t="shared" si="13"/>
        <v>#DIV/0!</v>
      </c>
      <c r="E843" s="13"/>
    </row>
    <row r="844" spans="1:5">
      <c r="A844" s="39" t="s">
        <v>674</v>
      </c>
      <c r="B844" s="13"/>
      <c r="C844" s="13"/>
      <c r="D844" s="6" t="e">
        <f t="shared" si="13"/>
        <v>#DIV/0!</v>
      </c>
      <c r="E844" s="13"/>
    </row>
    <row r="845" spans="1:5">
      <c r="A845" s="39" t="s">
        <v>675</v>
      </c>
      <c r="B845" s="13"/>
      <c r="C845" s="13"/>
      <c r="D845" s="6" t="e">
        <f t="shared" si="13"/>
        <v>#DIV/0!</v>
      </c>
      <c r="E845" s="13"/>
    </row>
    <row r="846" spans="1:5">
      <c r="A846" s="39" t="s">
        <v>676</v>
      </c>
      <c r="B846" s="13"/>
      <c r="C846" s="13"/>
      <c r="D846" s="6" t="e">
        <f t="shared" si="13"/>
        <v>#DIV/0!</v>
      </c>
      <c r="E846" s="13"/>
    </row>
    <row r="847" spans="1:5">
      <c r="A847" s="39" t="s">
        <v>677</v>
      </c>
      <c r="B847" s="13"/>
      <c r="C847" s="13"/>
      <c r="D847" s="6" t="e">
        <f t="shared" si="13"/>
        <v>#DIV/0!</v>
      </c>
      <c r="E847" s="13"/>
    </row>
    <row r="848" spans="1:5">
      <c r="A848" s="39" t="s">
        <v>678</v>
      </c>
      <c r="B848" s="13"/>
      <c r="C848" s="13"/>
      <c r="D848" s="6" t="e">
        <f t="shared" si="13"/>
        <v>#DIV/0!</v>
      </c>
      <c r="E848" s="13"/>
    </row>
    <row r="849" spans="1:5">
      <c r="A849" s="39" t="s">
        <v>679</v>
      </c>
      <c r="B849" s="13"/>
      <c r="C849" s="13"/>
      <c r="D849" s="6" t="e">
        <f t="shared" si="13"/>
        <v>#DIV/0!</v>
      </c>
      <c r="E849" s="13"/>
    </row>
    <row r="850" spans="1:5">
      <c r="A850" s="39" t="s">
        <v>680</v>
      </c>
      <c r="B850" s="13"/>
      <c r="C850" s="13"/>
      <c r="D850" s="6" t="e">
        <f t="shared" si="13"/>
        <v>#DIV/0!</v>
      </c>
      <c r="E850" s="13"/>
    </row>
    <row r="851" spans="1:5">
      <c r="A851" s="39" t="s">
        <v>681</v>
      </c>
      <c r="B851" s="13"/>
      <c r="C851" s="13"/>
      <c r="D851" s="6" t="e">
        <f t="shared" si="13"/>
        <v>#DIV/0!</v>
      </c>
      <c r="E851" s="13"/>
    </row>
    <row r="852" spans="1:5">
      <c r="A852" s="39" t="s">
        <v>682</v>
      </c>
      <c r="B852" s="13"/>
      <c r="C852" s="13"/>
      <c r="D852" s="6" t="e">
        <f t="shared" si="13"/>
        <v>#DIV/0!</v>
      </c>
      <c r="E852" s="13"/>
    </row>
    <row r="853" spans="1:5">
      <c r="A853" s="39" t="s">
        <v>683</v>
      </c>
      <c r="B853" s="13"/>
      <c r="C853" s="13"/>
      <c r="D853" s="6" t="e">
        <f t="shared" si="13"/>
        <v>#DIV/0!</v>
      </c>
      <c r="E853" s="13"/>
    </row>
    <row r="854" spans="1:5">
      <c r="A854" s="39" t="s">
        <v>684</v>
      </c>
      <c r="B854" s="13"/>
      <c r="C854" s="13"/>
      <c r="D854" s="6" t="e">
        <f t="shared" si="13"/>
        <v>#DIV/0!</v>
      </c>
      <c r="E854" s="13"/>
    </row>
    <row r="855" spans="1:5">
      <c r="A855" s="39" t="s">
        <v>685</v>
      </c>
      <c r="B855" s="13"/>
      <c r="C855" s="13"/>
      <c r="D855" s="6" t="e">
        <f t="shared" si="13"/>
        <v>#DIV/0!</v>
      </c>
      <c r="E855" s="13"/>
    </row>
    <row r="856" spans="1:5">
      <c r="A856" s="29" t="s">
        <v>686</v>
      </c>
      <c r="B856" s="25">
        <f>SUM(B857:B883)</f>
        <v>0</v>
      </c>
      <c r="C856" s="25">
        <f>SUM(C857:C883)</f>
        <v>77</v>
      </c>
      <c r="D856" s="6" t="e">
        <f t="shared" si="13"/>
        <v>#DIV/0!</v>
      </c>
      <c r="E856" s="25"/>
    </row>
    <row r="857" spans="1:5">
      <c r="A857" s="39" t="s">
        <v>54</v>
      </c>
      <c r="B857" s="13"/>
      <c r="C857" s="13"/>
      <c r="D857" s="6" t="e">
        <f t="shared" si="13"/>
        <v>#DIV/0!</v>
      </c>
      <c r="E857" s="13"/>
    </row>
    <row r="858" spans="1:5">
      <c r="A858" s="39" t="s">
        <v>43</v>
      </c>
      <c r="B858" s="13"/>
      <c r="C858" s="13"/>
      <c r="D858" s="6" t="e">
        <f t="shared" si="13"/>
        <v>#DIV/0!</v>
      </c>
      <c r="E858" s="13"/>
    </row>
    <row r="859" spans="1:5">
      <c r="A859" s="39" t="s">
        <v>44</v>
      </c>
      <c r="B859" s="13"/>
      <c r="C859" s="13"/>
      <c r="D859" s="6" t="e">
        <f t="shared" si="13"/>
        <v>#DIV/0!</v>
      </c>
      <c r="E859" s="13"/>
    </row>
    <row r="860" spans="1:5">
      <c r="A860" s="39" t="s">
        <v>687</v>
      </c>
      <c r="B860" s="13"/>
      <c r="C860" s="13"/>
      <c r="D860" s="6" t="e">
        <f t="shared" si="13"/>
        <v>#DIV/0!</v>
      </c>
      <c r="E860" s="13"/>
    </row>
    <row r="861" spans="1:5">
      <c r="A861" s="39" t="s">
        <v>688</v>
      </c>
      <c r="B861" s="13"/>
      <c r="C861" s="13"/>
      <c r="D861" s="6" t="e">
        <f t="shared" si="13"/>
        <v>#DIV/0!</v>
      </c>
      <c r="E861" s="13"/>
    </row>
    <row r="862" spans="1:5">
      <c r="A862" s="39" t="s">
        <v>689</v>
      </c>
      <c r="B862" s="13"/>
      <c r="C862" s="13"/>
      <c r="D862" s="6" t="e">
        <f t="shared" si="13"/>
        <v>#DIV/0!</v>
      </c>
      <c r="E862" s="13"/>
    </row>
    <row r="863" spans="1:5">
      <c r="A863" s="39" t="s">
        <v>690</v>
      </c>
      <c r="B863" s="13"/>
      <c r="C863" s="13"/>
      <c r="D863" s="6" t="e">
        <f t="shared" si="13"/>
        <v>#DIV/0!</v>
      </c>
      <c r="E863" s="13"/>
    </row>
    <row r="864" spans="1:5">
      <c r="A864" s="39" t="s">
        <v>691</v>
      </c>
      <c r="B864" s="13"/>
      <c r="C864" s="13"/>
      <c r="D864" s="6" t="e">
        <f t="shared" si="13"/>
        <v>#DIV/0!</v>
      </c>
      <c r="E864" s="13"/>
    </row>
    <row r="865" spans="1:5">
      <c r="A865" s="39" t="s">
        <v>692</v>
      </c>
      <c r="B865" s="13"/>
      <c r="C865" s="13"/>
      <c r="D865" s="6" t="e">
        <f t="shared" si="13"/>
        <v>#DIV/0!</v>
      </c>
      <c r="E865" s="13"/>
    </row>
    <row r="866" spans="1:5">
      <c r="A866" s="39" t="s">
        <v>693</v>
      </c>
      <c r="B866" s="13"/>
      <c r="C866" s="13"/>
      <c r="D866" s="6" t="e">
        <f t="shared" si="13"/>
        <v>#DIV/0!</v>
      </c>
      <c r="E866" s="13"/>
    </row>
    <row r="867" spans="1:5">
      <c r="A867" s="39" t="s">
        <v>694</v>
      </c>
      <c r="B867" s="13"/>
      <c r="C867" s="13"/>
      <c r="D867" s="6" t="e">
        <f t="shared" si="13"/>
        <v>#DIV/0!</v>
      </c>
      <c r="E867" s="13"/>
    </row>
    <row r="868" spans="1:5">
      <c r="A868" s="39" t="s">
        <v>695</v>
      </c>
      <c r="B868" s="13"/>
      <c r="C868" s="13"/>
      <c r="D868" s="6" t="e">
        <f t="shared" si="13"/>
        <v>#DIV/0!</v>
      </c>
      <c r="E868" s="13"/>
    </row>
    <row r="869" spans="1:5">
      <c r="A869" s="39" t="s">
        <v>696</v>
      </c>
      <c r="B869" s="13"/>
      <c r="C869" s="13"/>
      <c r="D869" s="6" t="e">
        <f t="shared" si="13"/>
        <v>#DIV/0!</v>
      </c>
      <c r="E869" s="13"/>
    </row>
    <row r="870" spans="1:5">
      <c r="A870" s="39" t="s">
        <v>697</v>
      </c>
      <c r="B870" s="13"/>
      <c r="C870" s="13">
        <v>77</v>
      </c>
      <c r="D870" s="6" t="e">
        <f t="shared" si="13"/>
        <v>#DIV/0!</v>
      </c>
      <c r="E870" s="13"/>
    </row>
    <row r="871" spans="1:5">
      <c r="A871" s="39" t="s">
        <v>698</v>
      </c>
      <c r="B871" s="13"/>
      <c r="C871" s="13"/>
      <c r="D871" s="6" t="e">
        <f t="shared" si="13"/>
        <v>#DIV/0!</v>
      </c>
      <c r="E871" s="13"/>
    </row>
    <row r="872" spans="1:5">
      <c r="A872" s="39" t="s">
        <v>699</v>
      </c>
      <c r="B872" s="13"/>
      <c r="C872" s="13"/>
      <c r="D872" s="6" t="e">
        <f t="shared" si="13"/>
        <v>#DIV/0!</v>
      </c>
      <c r="E872" s="13"/>
    </row>
    <row r="873" spans="1:5">
      <c r="A873" s="39" t="s">
        <v>700</v>
      </c>
      <c r="B873" s="13"/>
      <c r="C873" s="13"/>
      <c r="D873" s="6" t="e">
        <f t="shared" si="13"/>
        <v>#DIV/0!</v>
      </c>
      <c r="E873" s="13"/>
    </row>
    <row r="874" spans="1:5">
      <c r="A874" s="39" t="s">
        <v>701</v>
      </c>
      <c r="B874" s="13"/>
      <c r="C874" s="13"/>
      <c r="D874" s="6" t="e">
        <f t="shared" si="13"/>
        <v>#DIV/0!</v>
      </c>
      <c r="E874" s="13"/>
    </row>
    <row r="875" spans="1:5">
      <c r="A875" s="39" t="s">
        <v>702</v>
      </c>
      <c r="B875" s="13"/>
      <c r="C875" s="13"/>
      <c r="D875" s="6" t="e">
        <f t="shared" si="13"/>
        <v>#DIV/0!</v>
      </c>
      <c r="E875" s="13"/>
    </row>
    <row r="876" spans="1:5">
      <c r="A876" s="39" t="s">
        <v>703</v>
      </c>
      <c r="B876" s="13"/>
      <c r="C876" s="13"/>
      <c r="D876" s="6" t="e">
        <f t="shared" si="13"/>
        <v>#DIV/0!</v>
      </c>
      <c r="E876" s="13"/>
    </row>
    <row r="877" spans="1:5">
      <c r="A877" s="39" t="s">
        <v>704</v>
      </c>
      <c r="B877" s="13"/>
      <c r="C877" s="13"/>
      <c r="D877" s="6" t="e">
        <f t="shared" si="13"/>
        <v>#DIV/0!</v>
      </c>
      <c r="E877" s="13"/>
    </row>
    <row r="878" spans="1:5">
      <c r="A878" s="39" t="s">
        <v>677</v>
      </c>
      <c r="B878" s="13"/>
      <c r="C878" s="13"/>
      <c r="D878" s="6" t="e">
        <f t="shared" si="13"/>
        <v>#DIV/0!</v>
      </c>
      <c r="E878" s="13"/>
    </row>
    <row r="879" spans="1:5">
      <c r="A879" s="39" t="s">
        <v>705</v>
      </c>
      <c r="B879" s="13"/>
      <c r="C879" s="13"/>
      <c r="D879" s="6" t="e">
        <f t="shared" si="13"/>
        <v>#DIV/0!</v>
      </c>
      <c r="E879" s="13"/>
    </row>
    <row r="880" spans="1:5">
      <c r="A880" s="39" t="s">
        <v>706</v>
      </c>
      <c r="B880" s="13"/>
      <c r="C880" s="13"/>
      <c r="D880" s="6" t="e">
        <f t="shared" si="13"/>
        <v>#DIV/0!</v>
      </c>
      <c r="E880" s="13"/>
    </row>
    <row r="881" spans="1:5">
      <c r="A881" s="39" t="s">
        <v>707</v>
      </c>
      <c r="B881" s="13"/>
      <c r="C881" s="13"/>
      <c r="D881" s="6" t="e">
        <f t="shared" si="13"/>
        <v>#DIV/0!</v>
      </c>
      <c r="E881" s="13"/>
    </row>
    <row r="882" spans="1:5">
      <c r="A882" s="39" t="s">
        <v>708</v>
      </c>
      <c r="B882" s="13"/>
      <c r="C882" s="13"/>
      <c r="D882" s="6" t="e">
        <f t="shared" si="13"/>
        <v>#DIV/0!</v>
      </c>
      <c r="E882" s="13"/>
    </row>
    <row r="883" spans="1:5">
      <c r="A883" s="39" t="s">
        <v>709</v>
      </c>
      <c r="B883" s="13"/>
      <c r="C883" s="13"/>
      <c r="D883" s="6" t="e">
        <f t="shared" si="13"/>
        <v>#DIV/0!</v>
      </c>
      <c r="E883" s="13"/>
    </row>
    <row r="884" spans="1:5">
      <c r="A884" s="29" t="s">
        <v>710</v>
      </c>
      <c r="B884" s="25">
        <f>SUM(B885:B894)</f>
        <v>0</v>
      </c>
      <c r="C884" s="25">
        <f>SUM(C885:C894)</f>
        <v>1397.21</v>
      </c>
      <c r="D884" s="6" t="e">
        <f t="shared" si="13"/>
        <v>#DIV/0!</v>
      </c>
      <c r="E884" s="25"/>
    </row>
    <row r="885" spans="1:5">
      <c r="A885" s="39" t="s">
        <v>54</v>
      </c>
      <c r="B885" s="13"/>
      <c r="C885" s="13">
        <v>10</v>
      </c>
      <c r="D885" s="6" t="e">
        <f t="shared" si="13"/>
        <v>#DIV/0!</v>
      </c>
      <c r="E885" s="13"/>
    </row>
    <row r="886" spans="1:5">
      <c r="A886" s="39" t="s">
        <v>43</v>
      </c>
      <c r="B886" s="13"/>
      <c r="C886" s="13"/>
      <c r="D886" s="6" t="e">
        <f t="shared" si="13"/>
        <v>#DIV/0!</v>
      </c>
      <c r="E886" s="13"/>
    </row>
    <row r="887" spans="1:5">
      <c r="A887" s="39" t="s">
        <v>44</v>
      </c>
      <c r="B887" s="13"/>
      <c r="C887" s="13"/>
      <c r="D887" s="6" t="e">
        <f t="shared" si="13"/>
        <v>#DIV/0!</v>
      </c>
      <c r="E887" s="13"/>
    </row>
    <row r="888" spans="1:5">
      <c r="A888" s="39" t="s">
        <v>711</v>
      </c>
      <c r="B888" s="13"/>
      <c r="C888" s="13"/>
      <c r="D888" s="6" t="e">
        <f t="shared" si="13"/>
        <v>#DIV/0!</v>
      </c>
      <c r="E888" s="13"/>
    </row>
    <row r="889" spans="1:5">
      <c r="A889" s="39" t="s">
        <v>712</v>
      </c>
      <c r="B889" s="13"/>
      <c r="C889" s="13">
        <v>1387.21</v>
      </c>
      <c r="D889" s="6" t="e">
        <f t="shared" si="13"/>
        <v>#DIV/0!</v>
      </c>
      <c r="E889" s="13"/>
    </row>
    <row r="890" spans="1:5">
      <c r="A890" s="39" t="s">
        <v>713</v>
      </c>
      <c r="B890" s="13"/>
      <c r="C890" s="13"/>
      <c r="D890" s="6" t="e">
        <f t="shared" si="13"/>
        <v>#DIV/0!</v>
      </c>
      <c r="E890" s="13"/>
    </row>
    <row r="891" spans="1:5">
      <c r="A891" s="39" t="s">
        <v>714</v>
      </c>
      <c r="B891" s="13"/>
      <c r="C891" s="13"/>
      <c r="D891" s="6" t="e">
        <f t="shared" si="13"/>
        <v>#DIV/0!</v>
      </c>
      <c r="E891" s="13"/>
    </row>
    <row r="892" spans="1:5">
      <c r="A892" s="39" t="s">
        <v>715</v>
      </c>
      <c r="B892" s="13"/>
      <c r="C892" s="13"/>
      <c r="D892" s="6" t="e">
        <f t="shared" si="13"/>
        <v>#DIV/0!</v>
      </c>
      <c r="E892" s="13"/>
    </row>
    <row r="893" spans="1:5">
      <c r="A893" s="39" t="s">
        <v>716</v>
      </c>
      <c r="B893" s="13"/>
      <c r="C893" s="13"/>
      <c r="D893" s="6" t="e">
        <f t="shared" si="13"/>
        <v>#DIV/0!</v>
      </c>
      <c r="E893" s="13"/>
    </row>
    <row r="894" spans="1:5">
      <c r="A894" s="39" t="s">
        <v>717</v>
      </c>
      <c r="B894" s="13"/>
      <c r="C894" s="13"/>
      <c r="D894" s="6" t="e">
        <f t="shared" si="13"/>
        <v>#DIV/0!</v>
      </c>
      <c r="E894" s="13"/>
    </row>
    <row r="895" spans="1:5">
      <c r="A895" s="29" t="s">
        <v>718</v>
      </c>
      <c r="B895" s="25">
        <f>SUM(B896:B901)</f>
        <v>0</v>
      </c>
      <c r="C895" s="25">
        <f>SUM(C896:C901)</f>
        <v>419.31</v>
      </c>
      <c r="D895" s="6" t="e">
        <f t="shared" si="13"/>
        <v>#DIV/0!</v>
      </c>
      <c r="E895" s="25"/>
    </row>
    <row r="896" spans="1:5">
      <c r="A896" s="39" t="s">
        <v>719</v>
      </c>
      <c r="B896" s="13"/>
      <c r="C896" s="13"/>
      <c r="D896" s="6" t="e">
        <f t="shared" si="13"/>
        <v>#DIV/0!</v>
      </c>
      <c r="E896" s="13"/>
    </row>
    <row r="897" spans="1:5">
      <c r="A897" s="39" t="s">
        <v>720</v>
      </c>
      <c r="B897" s="13"/>
      <c r="C897" s="13"/>
      <c r="D897" s="6" t="e">
        <f t="shared" si="13"/>
        <v>#DIV/0!</v>
      </c>
      <c r="E897" s="13"/>
    </row>
    <row r="898" spans="1:5">
      <c r="A898" s="39" t="s">
        <v>721</v>
      </c>
      <c r="B898" s="13"/>
      <c r="C898" s="13">
        <v>391.81</v>
      </c>
      <c r="D898" s="6" t="e">
        <f t="shared" si="13"/>
        <v>#DIV/0!</v>
      </c>
      <c r="E898" s="13"/>
    </row>
    <row r="899" spans="1:5">
      <c r="A899" s="39" t="s">
        <v>722</v>
      </c>
      <c r="B899" s="13"/>
      <c r="C899" s="13"/>
      <c r="D899" s="6" t="e">
        <f t="shared" si="13"/>
        <v>#DIV/0!</v>
      </c>
      <c r="E899" s="13"/>
    </row>
    <row r="900" spans="1:5">
      <c r="A900" s="39" t="s">
        <v>723</v>
      </c>
      <c r="B900" s="13"/>
      <c r="C900" s="13"/>
      <c r="D900" s="6" t="e">
        <f t="shared" si="13"/>
        <v>#DIV/0!</v>
      </c>
      <c r="E900" s="13"/>
    </row>
    <row r="901" spans="1:5">
      <c r="A901" s="39" t="s">
        <v>724</v>
      </c>
      <c r="B901" s="13"/>
      <c r="C901" s="13">
        <v>27.5</v>
      </c>
      <c r="D901" s="6" t="e">
        <f t="shared" si="13"/>
        <v>#DIV/0!</v>
      </c>
      <c r="E901" s="13"/>
    </row>
    <row r="902" spans="1:5">
      <c r="A902" s="29" t="s">
        <v>725</v>
      </c>
      <c r="B902" s="25">
        <f>SUM(B903:B908)</f>
        <v>0</v>
      </c>
      <c r="C902" s="25">
        <f>SUM(C903:C908)</f>
        <v>0</v>
      </c>
      <c r="D902" s="6" t="e">
        <f t="shared" ref="D902:D965" si="14">C902*100/B902</f>
        <v>#DIV/0!</v>
      </c>
      <c r="E902" s="25"/>
    </row>
    <row r="903" spans="1:5">
      <c r="A903" s="39" t="s">
        <v>726</v>
      </c>
      <c r="B903" s="13"/>
      <c r="C903" s="13"/>
      <c r="D903" s="6" t="e">
        <f t="shared" si="14"/>
        <v>#DIV/0!</v>
      </c>
      <c r="E903" s="13"/>
    </row>
    <row r="904" spans="1:5">
      <c r="A904" s="39" t="s">
        <v>727</v>
      </c>
      <c r="B904" s="13"/>
      <c r="C904" s="13"/>
      <c r="D904" s="6" t="e">
        <f t="shared" si="14"/>
        <v>#DIV/0!</v>
      </c>
      <c r="E904" s="13"/>
    </row>
    <row r="905" spans="1:5">
      <c r="A905" s="39" t="s">
        <v>728</v>
      </c>
      <c r="B905" s="13"/>
      <c r="C905" s="13"/>
      <c r="D905" s="6" t="e">
        <f t="shared" si="14"/>
        <v>#DIV/0!</v>
      </c>
      <c r="E905" s="13"/>
    </row>
    <row r="906" spans="1:5">
      <c r="A906" s="39" t="s">
        <v>729</v>
      </c>
      <c r="B906" s="13"/>
      <c r="C906" s="13"/>
      <c r="D906" s="6" t="e">
        <f t="shared" si="14"/>
        <v>#DIV/0!</v>
      </c>
      <c r="E906" s="13"/>
    </row>
    <row r="907" spans="1:5">
      <c r="A907" s="39" t="s">
        <v>730</v>
      </c>
      <c r="B907" s="13"/>
      <c r="C907" s="13"/>
      <c r="D907" s="6" t="e">
        <f t="shared" si="14"/>
        <v>#DIV/0!</v>
      </c>
      <c r="E907" s="13"/>
    </row>
    <row r="908" spans="1:5">
      <c r="A908" s="39" t="s">
        <v>731</v>
      </c>
      <c r="B908" s="13"/>
      <c r="C908" s="13"/>
      <c r="D908" s="6" t="e">
        <f t="shared" si="14"/>
        <v>#DIV/0!</v>
      </c>
      <c r="E908" s="13"/>
    </row>
    <row r="909" spans="1:5">
      <c r="A909" s="29" t="s">
        <v>732</v>
      </c>
      <c r="B909" s="25">
        <f>SUM(B910:B911)</f>
        <v>0</v>
      </c>
      <c r="C909" s="25">
        <f>SUM(C910:C911)</f>
        <v>0</v>
      </c>
      <c r="D909" s="6" t="e">
        <f t="shared" si="14"/>
        <v>#DIV/0!</v>
      </c>
      <c r="E909" s="25"/>
    </row>
    <row r="910" spans="1:5">
      <c r="A910" s="39" t="s">
        <v>733</v>
      </c>
      <c r="B910" s="13"/>
      <c r="C910" s="13"/>
      <c r="D910" s="6" t="e">
        <f t="shared" si="14"/>
        <v>#DIV/0!</v>
      </c>
      <c r="E910" s="13"/>
    </row>
    <row r="911" spans="1:5">
      <c r="A911" s="39" t="s">
        <v>734</v>
      </c>
      <c r="B911" s="13"/>
      <c r="C911" s="13"/>
      <c r="D911" s="6" t="e">
        <f t="shared" si="14"/>
        <v>#DIV/0!</v>
      </c>
      <c r="E911" s="13"/>
    </row>
    <row r="912" spans="1:5">
      <c r="A912" s="29" t="s">
        <v>735</v>
      </c>
      <c r="B912" s="25">
        <f>SUM(B913:B914)</f>
        <v>0</v>
      </c>
      <c r="C912" s="25">
        <f>SUM(C913:C914)</f>
        <v>0</v>
      </c>
      <c r="D912" s="6" t="e">
        <f t="shared" si="14"/>
        <v>#DIV/0!</v>
      </c>
      <c r="E912" s="25"/>
    </row>
    <row r="913" spans="1:5">
      <c r="A913" s="39" t="s">
        <v>736</v>
      </c>
      <c r="B913" s="13"/>
      <c r="C913" s="13"/>
      <c r="D913" s="6" t="e">
        <f t="shared" si="14"/>
        <v>#DIV/0!</v>
      </c>
      <c r="E913" s="13"/>
    </row>
    <row r="914" spans="1:5">
      <c r="A914" s="39" t="s">
        <v>737</v>
      </c>
      <c r="B914" s="13"/>
      <c r="C914" s="13"/>
      <c r="D914" s="6" t="e">
        <f t="shared" si="14"/>
        <v>#DIV/0!</v>
      </c>
      <c r="E914" s="13"/>
    </row>
    <row r="915" spans="1:5">
      <c r="A915" s="6" t="s">
        <v>738</v>
      </c>
      <c r="B915" s="37">
        <f>SUM(B916,B939,B949,B959,B964,B971,B976)</f>
        <v>0</v>
      </c>
      <c r="C915" s="37">
        <f>SUM(C916,C939,C949,C959,C964,C971,C976)</f>
        <v>0</v>
      </c>
      <c r="D915" s="6" t="e">
        <f t="shared" si="14"/>
        <v>#DIV/0!</v>
      </c>
      <c r="E915" s="37"/>
    </row>
    <row r="916" spans="1:5">
      <c r="A916" s="29" t="s">
        <v>739</v>
      </c>
      <c r="B916" s="25">
        <f>SUM(B917:B938)</f>
        <v>0</v>
      </c>
      <c r="C916" s="25">
        <f>SUM(C917:C938)</f>
        <v>0</v>
      </c>
      <c r="D916" s="6" t="e">
        <f t="shared" si="14"/>
        <v>#DIV/0!</v>
      </c>
      <c r="E916" s="25"/>
    </row>
    <row r="917" spans="1:5">
      <c r="A917" s="39" t="s">
        <v>54</v>
      </c>
      <c r="B917" s="13"/>
      <c r="C917" s="13"/>
      <c r="D917" s="6" t="e">
        <f t="shared" si="14"/>
        <v>#DIV/0!</v>
      </c>
      <c r="E917" s="13"/>
    </row>
    <row r="918" spans="1:5">
      <c r="A918" s="39" t="s">
        <v>43</v>
      </c>
      <c r="B918" s="13"/>
      <c r="C918" s="13"/>
      <c r="D918" s="6" t="e">
        <f t="shared" si="14"/>
        <v>#DIV/0!</v>
      </c>
      <c r="E918" s="13"/>
    </row>
    <row r="919" spans="1:5">
      <c r="A919" s="39" t="s">
        <v>44</v>
      </c>
      <c r="B919" s="13"/>
      <c r="C919" s="13"/>
      <c r="D919" s="6" t="e">
        <f t="shared" si="14"/>
        <v>#DIV/0!</v>
      </c>
      <c r="E919" s="13"/>
    </row>
    <row r="920" spans="1:5">
      <c r="A920" s="39" t="s">
        <v>740</v>
      </c>
      <c r="B920" s="13"/>
      <c r="C920" s="13"/>
      <c r="D920" s="6" t="e">
        <f t="shared" si="14"/>
        <v>#DIV/0!</v>
      </c>
      <c r="E920" s="13"/>
    </row>
    <row r="921" spans="1:5">
      <c r="A921" s="39" t="s">
        <v>741</v>
      </c>
      <c r="B921" s="13"/>
      <c r="C921" s="13"/>
      <c r="D921" s="6" t="e">
        <f t="shared" si="14"/>
        <v>#DIV/0!</v>
      </c>
      <c r="E921" s="13"/>
    </row>
    <row r="922" spans="1:5">
      <c r="A922" s="39" t="s">
        <v>742</v>
      </c>
      <c r="B922" s="13"/>
      <c r="C922" s="13"/>
      <c r="D922" s="6" t="e">
        <f t="shared" si="14"/>
        <v>#DIV/0!</v>
      </c>
      <c r="E922" s="13"/>
    </row>
    <row r="923" spans="1:5">
      <c r="A923" s="39" t="s">
        <v>743</v>
      </c>
      <c r="B923" s="13"/>
      <c r="C923" s="13"/>
      <c r="D923" s="6" t="e">
        <f t="shared" si="14"/>
        <v>#DIV/0!</v>
      </c>
      <c r="E923" s="13"/>
    </row>
    <row r="924" spans="1:5">
      <c r="A924" s="39" t="s">
        <v>744</v>
      </c>
      <c r="B924" s="13"/>
      <c r="C924" s="13"/>
      <c r="D924" s="6" t="e">
        <f t="shared" si="14"/>
        <v>#DIV/0!</v>
      </c>
      <c r="E924" s="13"/>
    </row>
    <row r="925" spans="1:5">
      <c r="A925" s="39" t="s">
        <v>745</v>
      </c>
      <c r="B925" s="13"/>
      <c r="C925" s="13"/>
      <c r="D925" s="6" t="e">
        <f t="shared" si="14"/>
        <v>#DIV/0!</v>
      </c>
      <c r="E925" s="13"/>
    </row>
    <row r="926" spans="1:5">
      <c r="A926" s="39" t="s">
        <v>746</v>
      </c>
      <c r="B926" s="13"/>
      <c r="C926" s="13"/>
      <c r="D926" s="6" t="e">
        <f t="shared" si="14"/>
        <v>#DIV/0!</v>
      </c>
      <c r="E926" s="13"/>
    </row>
    <row r="927" spans="1:5">
      <c r="A927" s="39" t="s">
        <v>747</v>
      </c>
      <c r="B927" s="13"/>
      <c r="C927" s="13"/>
      <c r="D927" s="6" t="e">
        <f t="shared" si="14"/>
        <v>#DIV/0!</v>
      </c>
      <c r="E927" s="13"/>
    </row>
    <row r="928" spans="1:5">
      <c r="A928" s="39" t="s">
        <v>748</v>
      </c>
      <c r="B928" s="13"/>
      <c r="C928" s="13"/>
      <c r="D928" s="6" t="e">
        <f t="shared" si="14"/>
        <v>#DIV/0!</v>
      </c>
      <c r="E928" s="13"/>
    </row>
    <row r="929" spans="1:5">
      <c r="A929" s="39" t="s">
        <v>749</v>
      </c>
      <c r="B929" s="13"/>
      <c r="C929" s="13"/>
      <c r="D929" s="6" t="e">
        <f t="shared" si="14"/>
        <v>#DIV/0!</v>
      </c>
      <c r="E929" s="13"/>
    </row>
    <row r="930" spans="1:5">
      <c r="A930" s="39" t="s">
        <v>750</v>
      </c>
      <c r="B930" s="13"/>
      <c r="C930" s="13"/>
      <c r="D930" s="6" t="e">
        <f t="shared" si="14"/>
        <v>#DIV/0!</v>
      </c>
      <c r="E930" s="13"/>
    </row>
    <row r="931" spans="1:5">
      <c r="A931" s="39" t="s">
        <v>751</v>
      </c>
      <c r="B931" s="13"/>
      <c r="C931" s="13"/>
      <c r="D931" s="6" t="e">
        <f t="shared" si="14"/>
        <v>#DIV/0!</v>
      </c>
      <c r="E931" s="13"/>
    </row>
    <row r="932" spans="1:5">
      <c r="A932" s="39" t="s">
        <v>752</v>
      </c>
      <c r="B932" s="13"/>
      <c r="C932" s="13"/>
      <c r="D932" s="6" t="e">
        <f t="shared" si="14"/>
        <v>#DIV/0!</v>
      </c>
      <c r="E932" s="13"/>
    </row>
    <row r="933" spans="1:5">
      <c r="A933" s="39" t="s">
        <v>753</v>
      </c>
      <c r="B933" s="13"/>
      <c r="C933" s="13"/>
      <c r="D933" s="6" t="e">
        <f t="shared" si="14"/>
        <v>#DIV/0!</v>
      </c>
      <c r="E933" s="13"/>
    </row>
    <row r="934" spans="1:5">
      <c r="A934" s="39" t="s">
        <v>754</v>
      </c>
      <c r="B934" s="13"/>
      <c r="C934" s="13"/>
      <c r="D934" s="6" t="e">
        <f t="shared" si="14"/>
        <v>#DIV/0!</v>
      </c>
      <c r="E934" s="13"/>
    </row>
    <row r="935" spans="1:5">
      <c r="A935" s="39" t="s">
        <v>755</v>
      </c>
      <c r="B935" s="13"/>
      <c r="C935" s="13"/>
      <c r="D935" s="6" t="e">
        <f t="shared" si="14"/>
        <v>#DIV/0!</v>
      </c>
      <c r="E935" s="13"/>
    </row>
    <row r="936" spans="1:5">
      <c r="A936" s="39" t="s">
        <v>756</v>
      </c>
      <c r="B936" s="13"/>
      <c r="C936" s="13"/>
      <c r="D936" s="6" t="e">
        <f t="shared" si="14"/>
        <v>#DIV/0!</v>
      </c>
      <c r="E936" s="13"/>
    </row>
    <row r="937" spans="1:5">
      <c r="A937" s="39" t="s">
        <v>757</v>
      </c>
      <c r="B937" s="13"/>
      <c r="C937" s="13"/>
      <c r="D937" s="6" t="e">
        <f t="shared" si="14"/>
        <v>#DIV/0!</v>
      </c>
      <c r="E937" s="13"/>
    </row>
    <row r="938" spans="1:5">
      <c r="A938" s="39" t="s">
        <v>758</v>
      </c>
      <c r="B938" s="13"/>
      <c r="C938" s="13"/>
      <c r="D938" s="6" t="e">
        <f t="shared" si="14"/>
        <v>#DIV/0!</v>
      </c>
      <c r="E938" s="13"/>
    </row>
    <row r="939" spans="1:5">
      <c r="A939" s="29" t="s">
        <v>759</v>
      </c>
      <c r="B939" s="25">
        <f>SUM(B940:B948)</f>
        <v>0</v>
      </c>
      <c r="C939" s="25">
        <f>SUM(C940:C948)</f>
        <v>0</v>
      </c>
      <c r="D939" s="6" t="e">
        <f t="shared" si="14"/>
        <v>#DIV/0!</v>
      </c>
      <c r="E939" s="25"/>
    </row>
    <row r="940" spans="1:5">
      <c r="A940" s="39" t="s">
        <v>54</v>
      </c>
      <c r="B940" s="13"/>
      <c r="C940" s="13"/>
      <c r="D940" s="6" t="e">
        <f t="shared" si="14"/>
        <v>#DIV/0!</v>
      </c>
      <c r="E940" s="13"/>
    </row>
    <row r="941" spans="1:5">
      <c r="A941" s="39" t="s">
        <v>43</v>
      </c>
      <c r="B941" s="13"/>
      <c r="C941" s="13"/>
      <c r="D941" s="6" t="e">
        <f t="shared" si="14"/>
        <v>#DIV/0!</v>
      </c>
      <c r="E941" s="13"/>
    </row>
    <row r="942" spans="1:5">
      <c r="A942" s="39" t="s">
        <v>44</v>
      </c>
      <c r="B942" s="13"/>
      <c r="C942" s="13"/>
      <c r="D942" s="6" t="e">
        <f t="shared" si="14"/>
        <v>#DIV/0!</v>
      </c>
      <c r="E942" s="13"/>
    </row>
    <row r="943" spans="1:5">
      <c r="A943" s="39" t="s">
        <v>760</v>
      </c>
      <c r="B943" s="13"/>
      <c r="C943" s="13"/>
      <c r="D943" s="6" t="e">
        <f t="shared" si="14"/>
        <v>#DIV/0!</v>
      </c>
      <c r="E943" s="13"/>
    </row>
    <row r="944" spans="1:5">
      <c r="A944" s="39" t="s">
        <v>761</v>
      </c>
      <c r="B944" s="13"/>
      <c r="C944" s="13"/>
      <c r="D944" s="6" t="e">
        <f t="shared" si="14"/>
        <v>#DIV/0!</v>
      </c>
      <c r="E944" s="13"/>
    </row>
    <row r="945" spans="1:5">
      <c r="A945" s="39" t="s">
        <v>762</v>
      </c>
      <c r="B945" s="13"/>
      <c r="C945" s="13"/>
      <c r="D945" s="6" t="e">
        <f t="shared" si="14"/>
        <v>#DIV/0!</v>
      </c>
      <c r="E945" s="13"/>
    </row>
    <row r="946" spans="1:5">
      <c r="A946" s="39" t="s">
        <v>763</v>
      </c>
      <c r="B946" s="13"/>
      <c r="C946" s="13"/>
      <c r="D946" s="6" t="e">
        <f t="shared" si="14"/>
        <v>#DIV/0!</v>
      </c>
      <c r="E946" s="13"/>
    </row>
    <row r="947" spans="1:5">
      <c r="A947" s="39" t="s">
        <v>764</v>
      </c>
      <c r="B947" s="13"/>
      <c r="C947" s="13"/>
      <c r="D947" s="6" t="e">
        <f t="shared" si="14"/>
        <v>#DIV/0!</v>
      </c>
      <c r="E947" s="13"/>
    </row>
    <row r="948" spans="1:5">
      <c r="A948" s="39" t="s">
        <v>765</v>
      </c>
      <c r="B948" s="13"/>
      <c r="C948" s="13"/>
      <c r="D948" s="6" t="e">
        <f t="shared" si="14"/>
        <v>#DIV/0!</v>
      </c>
      <c r="E948" s="13"/>
    </row>
    <row r="949" spans="1:5">
      <c r="A949" s="29" t="s">
        <v>766</v>
      </c>
      <c r="B949" s="25">
        <f>SUM(B950:B958)</f>
        <v>0</v>
      </c>
      <c r="C949" s="25">
        <f>SUM(C950:C958)</f>
        <v>0</v>
      </c>
      <c r="D949" s="6" t="e">
        <f t="shared" si="14"/>
        <v>#DIV/0!</v>
      </c>
      <c r="E949" s="25"/>
    </row>
    <row r="950" spans="1:5">
      <c r="A950" s="39" t="s">
        <v>54</v>
      </c>
      <c r="B950" s="13"/>
      <c r="C950" s="13"/>
      <c r="D950" s="6" t="e">
        <f t="shared" si="14"/>
        <v>#DIV/0!</v>
      </c>
      <c r="E950" s="13"/>
    </row>
    <row r="951" spans="1:5">
      <c r="A951" s="39" t="s">
        <v>43</v>
      </c>
      <c r="B951" s="13"/>
      <c r="C951" s="13"/>
      <c r="D951" s="6" t="e">
        <f t="shared" si="14"/>
        <v>#DIV/0!</v>
      </c>
      <c r="E951" s="13"/>
    </row>
    <row r="952" spans="1:5">
      <c r="A952" s="39" t="s">
        <v>44</v>
      </c>
      <c r="B952" s="13"/>
      <c r="C952" s="13"/>
      <c r="D952" s="6" t="e">
        <f t="shared" si="14"/>
        <v>#DIV/0!</v>
      </c>
      <c r="E952" s="13"/>
    </row>
    <row r="953" spans="1:5">
      <c r="A953" s="39" t="s">
        <v>767</v>
      </c>
      <c r="B953" s="13"/>
      <c r="C953" s="13"/>
      <c r="D953" s="6" t="e">
        <f t="shared" si="14"/>
        <v>#DIV/0!</v>
      </c>
      <c r="E953" s="13"/>
    </row>
    <row r="954" spans="1:5">
      <c r="A954" s="39" t="s">
        <v>768</v>
      </c>
      <c r="B954" s="13"/>
      <c r="C954" s="13"/>
      <c r="D954" s="6" t="e">
        <f t="shared" si="14"/>
        <v>#DIV/0!</v>
      </c>
      <c r="E954" s="13"/>
    </row>
    <row r="955" spans="1:5">
      <c r="A955" s="39" t="s">
        <v>769</v>
      </c>
      <c r="B955" s="13"/>
      <c r="C955" s="13"/>
      <c r="D955" s="6" t="e">
        <f t="shared" si="14"/>
        <v>#DIV/0!</v>
      </c>
      <c r="E955" s="13"/>
    </row>
    <row r="956" spans="1:5">
      <c r="A956" s="39" t="s">
        <v>770</v>
      </c>
      <c r="B956" s="13"/>
      <c r="C956" s="13"/>
      <c r="D956" s="6" t="e">
        <f t="shared" si="14"/>
        <v>#DIV/0!</v>
      </c>
      <c r="E956" s="13"/>
    </row>
    <row r="957" spans="1:5">
      <c r="A957" s="39" t="s">
        <v>771</v>
      </c>
      <c r="B957" s="13"/>
      <c r="C957" s="13"/>
      <c r="D957" s="6" t="e">
        <f t="shared" si="14"/>
        <v>#DIV/0!</v>
      </c>
      <c r="E957" s="13"/>
    </row>
    <row r="958" spans="1:5">
      <c r="A958" s="39" t="s">
        <v>772</v>
      </c>
      <c r="B958" s="13"/>
      <c r="C958" s="13"/>
      <c r="D958" s="6" t="e">
        <f t="shared" si="14"/>
        <v>#DIV/0!</v>
      </c>
      <c r="E958" s="13"/>
    </row>
    <row r="959" spans="1:5">
      <c r="A959" s="29" t="s">
        <v>773</v>
      </c>
      <c r="B959" s="25">
        <f>SUM(B960:B963)</f>
        <v>0</v>
      </c>
      <c r="C959" s="25">
        <f>SUM(C960:C963)</f>
        <v>0</v>
      </c>
      <c r="D959" s="6" t="e">
        <f t="shared" si="14"/>
        <v>#DIV/0!</v>
      </c>
      <c r="E959" s="25"/>
    </row>
    <row r="960" spans="1:5">
      <c r="A960" s="39" t="s">
        <v>774</v>
      </c>
      <c r="B960" s="13"/>
      <c r="C960" s="13"/>
      <c r="D960" s="6" t="e">
        <f t="shared" si="14"/>
        <v>#DIV/0!</v>
      </c>
      <c r="E960" s="13"/>
    </row>
    <row r="961" spans="1:5">
      <c r="A961" s="39" t="s">
        <v>775</v>
      </c>
      <c r="B961" s="13"/>
      <c r="C961" s="13"/>
      <c r="D961" s="6" t="e">
        <f t="shared" si="14"/>
        <v>#DIV/0!</v>
      </c>
      <c r="E961" s="13"/>
    </row>
    <row r="962" spans="1:5">
      <c r="A962" s="39" t="s">
        <v>776</v>
      </c>
      <c r="B962" s="13"/>
      <c r="C962" s="13"/>
      <c r="D962" s="6" t="e">
        <f t="shared" si="14"/>
        <v>#DIV/0!</v>
      </c>
      <c r="E962" s="13"/>
    </row>
    <row r="963" spans="1:5">
      <c r="A963" s="39" t="s">
        <v>777</v>
      </c>
      <c r="B963" s="13"/>
      <c r="C963" s="13"/>
      <c r="D963" s="6" t="e">
        <f t="shared" si="14"/>
        <v>#DIV/0!</v>
      </c>
      <c r="E963" s="13"/>
    </row>
    <row r="964" spans="1:5">
      <c r="A964" s="29" t="s">
        <v>778</v>
      </c>
      <c r="B964" s="25">
        <f>SUM(B965:B970)</f>
        <v>0</v>
      </c>
      <c r="C964" s="25">
        <f>SUM(C965:C970)</f>
        <v>0</v>
      </c>
      <c r="D964" s="6" t="e">
        <f t="shared" si="14"/>
        <v>#DIV/0!</v>
      </c>
      <c r="E964" s="25"/>
    </row>
    <row r="965" spans="1:5">
      <c r="A965" s="39" t="s">
        <v>54</v>
      </c>
      <c r="B965" s="13"/>
      <c r="C965" s="13"/>
      <c r="D965" s="6" t="e">
        <f t="shared" si="14"/>
        <v>#DIV/0!</v>
      </c>
      <c r="E965" s="13"/>
    </row>
    <row r="966" spans="1:5">
      <c r="A966" s="39" t="s">
        <v>43</v>
      </c>
      <c r="B966" s="13"/>
      <c r="C966" s="13"/>
      <c r="D966" s="6" t="e">
        <f t="shared" ref="D966:D1029" si="15">C966*100/B966</f>
        <v>#DIV/0!</v>
      </c>
      <c r="E966" s="13"/>
    </row>
    <row r="967" spans="1:5">
      <c r="A967" s="39" t="s">
        <v>44</v>
      </c>
      <c r="B967" s="13"/>
      <c r="C967" s="13"/>
      <c r="D967" s="6" t="e">
        <f t="shared" si="15"/>
        <v>#DIV/0!</v>
      </c>
      <c r="E967" s="13"/>
    </row>
    <row r="968" spans="1:5">
      <c r="A968" s="39" t="s">
        <v>764</v>
      </c>
      <c r="B968" s="13"/>
      <c r="C968" s="13"/>
      <c r="D968" s="6" t="e">
        <f t="shared" si="15"/>
        <v>#DIV/0!</v>
      </c>
      <c r="E968" s="13"/>
    </row>
    <row r="969" spans="1:5">
      <c r="A969" s="39" t="s">
        <v>779</v>
      </c>
      <c r="B969" s="13"/>
      <c r="C969" s="13"/>
      <c r="D969" s="6" t="e">
        <f t="shared" si="15"/>
        <v>#DIV/0!</v>
      </c>
      <c r="E969" s="13"/>
    </row>
    <row r="970" spans="1:5">
      <c r="A970" s="39" t="s">
        <v>780</v>
      </c>
      <c r="B970" s="13"/>
      <c r="C970" s="13"/>
      <c r="D970" s="6" t="e">
        <f t="shared" si="15"/>
        <v>#DIV/0!</v>
      </c>
      <c r="E970" s="13"/>
    </row>
    <row r="971" spans="1:5">
      <c r="A971" s="29" t="s">
        <v>781</v>
      </c>
      <c r="B971" s="25">
        <f>SUM(B972:B975)</f>
        <v>0</v>
      </c>
      <c r="C971" s="25">
        <f>SUM(C972:C975)</f>
        <v>0</v>
      </c>
      <c r="D971" s="6" t="e">
        <f t="shared" si="15"/>
        <v>#DIV/0!</v>
      </c>
      <c r="E971" s="25"/>
    </row>
    <row r="972" spans="1:5">
      <c r="A972" s="39" t="s">
        <v>782</v>
      </c>
      <c r="B972" s="13"/>
      <c r="C972" s="13"/>
      <c r="D972" s="6" t="e">
        <f t="shared" si="15"/>
        <v>#DIV/0!</v>
      </c>
      <c r="E972" s="13"/>
    </row>
    <row r="973" spans="1:5">
      <c r="A973" s="39" t="s">
        <v>783</v>
      </c>
      <c r="B973" s="13"/>
      <c r="C973" s="13"/>
      <c r="D973" s="6" t="e">
        <f t="shared" si="15"/>
        <v>#DIV/0!</v>
      </c>
      <c r="E973" s="13"/>
    </row>
    <row r="974" spans="1:5">
      <c r="A974" s="39" t="s">
        <v>784</v>
      </c>
      <c r="B974" s="13"/>
      <c r="C974" s="13"/>
      <c r="D974" s="6" t="e">
        <f t="shared" si="15"/>
        <v>#DIV/0!</v>
      </c>
      <c r="E974" s="13"/>
    </row>
    <row r="975" spans="1:5">
      <c r="A975" s="39" t="s">
        <v>785</v>
      </c>
      <c r="B975" s="13"/>
      <c r="C975" s="13"/>
      <c r="D975" s="6" t="e">
        <f t="shared" si="15"/>
        <v>#DIV/0!</v>
      </c>
      <c r="E975" s="13"/>
    </row>
    <row r="976" spans="1:5">
      <c r="A976" s="29" t="s">
        <v>786</v>
      </c>
      <c r="B976" s="25">
        <f>SUM(B977:B978)</f>
        <v>0</v>
      </c>
      <c r="C976" s="25">
        <f>SUM(C977:C978)</f>
        <v>0</v>
      </c>
      <c r="D976" s="6" t="e">
        <f t="shared" si="15"/>
        <v>#DIV/0!</v>
      </c>
      <c r="E976" s="25"/>
    </row>
    <row r="977" spans="1:5">
      <c r="A977" s="39" t="s">
        <v>787</v>
      </c>
      <c r="B977" s="13"/>
      <c r="C977" s="13"/>
      <c r="D977" s="6" t="e">
        <f t="shared" si="15"/>
        <v>#DIV/0!</v>
      </c>
      <c r="E977" s="13"/>
    </row>
    <row r="978" spans="1:5">
      <c r="A978" s="39" t="s">
        <v>788</v>
      </c>
      <c r="B978" s="13"/>
      <c r="C978" s="13"/>
      <c r="D978" s="6" t="e">
        <f t="shared" si="15"/>
        <v>#DIV/0!</v>
      </c>
      <c r="E978" s="13"/>
    </row>
    <row r="979" spans="1:5">
      <c r="A979" s="6" t="s">
        <v>789</v>
      </c>
      <c r="B979" s="37">
        <f>SUM(B980,B990,B1006,B1011,B1025,B1032,B1039)</f>
        <v>0</v>
      </c>
      <c r="C979" s="37">
        <f>SUM(C980,C990,C1006,C1011,C1025,C1032,C1039)</f>
        <v>6102.8</v>
      </c>
      <c r="D979" s="6" t="e">
        <f t="shared" si="15"/>
        <v>#DIV/0!</v>
      </c>
      <c r="E979" s="37"/>
    </row>
    <row r="980" spans="1:5">
      <c r="A980" s="29" t="s">
        <v>790</v>
      </c>
      <c r="B980" s="25">
        <f>SUM(B981:B989)</f>
        <v>0</v>
      </c>
      <c r="C980" s="25">
        <f>SUM(C981:C989)</f>
        <v>0</v>
      </c>
      <c r="D980" s="6" t="e">
        <f t="shared" si="15"/>
        <v>#DIV/0!</v>
      </c>
      <c r="E980" s="25"/>
    </row>
    <row r="981" spans="1:5">
      <c r="A981" s="39" t="s">
        <v>54</v>
      </c>
      <c r="B981" s="13"/>
      <c r="C981" s="13"/>
      <c r="D981" s="6" t="e">
        <f t="shared" si="15"/>
        <v>#DIV/0!</v>
      </c>
      <c r="E981" s="13"/>
    </row>
    <row r="982" spans="1:5">
      <c r="A982" s="39" t="s">
        <v>43</v>
      </c>
      <c r="B982" s="13"/>
      <c r="C982" s="13"/>
      <c r="D982" s="6" t="e">
        <f t="shared" si="15"/>
        <v>#DIV/0!</v>
      </c>
      <c r="E982" s="13"/>
    </row>
    <row r="983" spans="1:5">
      <c r="A983" s="39" t="s">
        <v>44</v>
      </c>
      <c r="B983" s="13"/>
      <c r="C983" s="13"/>
      <c r="D983" s="6" t="e">
        <f t="shared" si="15"/>
        <v>#DIV/0!</v>
      </c>
      <c r="E983" s="13"/>
    </row>
    <row r="984" spans="1:5">
      <c r="A984" s="39" t="s">
        <v>791</v>
      </c>
      <c r="B984" s="13"/>
      <c r="C984" s="13"/>
      <c r="D984" s="6" t="e">
        <f t="shared" si="15"/>
        <v>#DIV/0!</v>
      </c>
      <c r="E984" s="13"/>
    </row>
    <row r="985" spans="1:5">
      <c r="A985" s="39" t="s">
        <v>792</v>
      </c>
      <c r="B985" s="13"/>
      <c r="C985" s="13"/>
      <c r="D985" s="6" t="e">
        <f t="shared" si="15"/>
        <v>#DIV/0!</v>
      </c>
      <c r="E985" s="13"/>
    </row>
    <row r="986" spans="1:5">
      <c r="A986" s="39" t="s">
        <v>793</v>
      </c>
      <c r="B986" s="13"/>
      <c r="C986" s="13"/>
      <c r="D986" s="6" t="e">
        <f t="shared" si="15"/>
        <v>#DIV/0!</v>
      </c>
      <c r="E986" s="13"/>
    </row>
    <row r="987" spans="1:5">
      <c r="A987" s="39" t="s">
        <v>794</v>
      </c>
      <c r="B987" s="13"/>
      <c r="C987" s="13"/>
      <c r="D987" s="6" t="e">
        <f t="shared" si="15"/>
        <v>#DIV/0!</v>
      </c>
      <c r="E987" s="13"/>
    </row>
    <row r="988" spans="1:5">
      <c r="A988" s="39" t="s">
        <v>795</v>
      </c>
      <c r="B988" s="13"/>
      <c r="C988" s="13"/>
      <c r="D988" s="6" t="e">
        <f t="shared" si="15"/>
        <v>#DIV/0!</v>
      </c>
      <c r="E988" s="13"/>
    </row>
    <row r="989" spans="1:5">
      <c r="A989" s="39" t="s">
        <v>796</v>
      </c>
      <c r="B989" s="13"/>
      <c r="C989" s="13"/>
      <c r="D989" s="6" t="e">
        <f t="shared" si="15"/>
        <v>#DIV/0!</v>
      </c>
      <c r="E989" s="13"/>
    </row>
    <row r="990" spans="1:5">
      <c r="A990" s="29" t="s">
        <v>797</v>
      </c>
      <c r="B990" s="25">
        <f>SUM(B991:B1005)</f>
        <v>0</v>
      </c>
      <c r="C990" s="25">
        <f>SUM(C991:C1005)</f>
        <v>0</v>
      </c>
      <c r="D990" s="6" t="e">
        <f t="shared" si="15"/>
        <v>#DIV/0!</v>
      </c>
      <c r="E990" s="25"/>
    </row>
    <row r="991" spans="1:5">
      <c r="A991" s="39" t="s">
        <v>54</v>
      </c>
      <c r="B991" s="13"/>
      <c r="C991" s="13"/>
      <c r="D991" s="6" t="e">
        <f t="shared" si="15"/>
        <v>#DIV/0!</v>
      </c>
      <c r="E991" s="13"/>
    </row>
    <row r="992" spans="1:5">
      <c r="A992" s="39" t="s">
        <v>43</v>
      </c>
      <c r="B992" s="13"/>
      <c r="C992" s="13"/>
      <c r="D992" s="6" t="e">
        <f t="shared" si="15"/>
        <v>#DIV/0!</v>
      </c>
      <c r="E992" s="13"/>
    </row>
    <row r="993" spans="1:5">
      <c r="A993" s="39" t="s">
        <v>44</v>
      </c>
      <c r="B993" s="13"/>
      <c r="C993" s="13"/>
      <c r="D993" s="6" t="e">
        <f t="shared" si="15"/>
        <v>#DIV/0!</v>
      </c>
      <c r="E993" s="13"/>
    </row>
    <row r="994" spans="1:5">
      <c r="A994" s="39" t="s">
        <v>798</v>
      </c>
      <c r="B994" s="13"/>
      <c r="C994" s="13"/>
      <c r="D994" s="6" t="e">
        <f t="shared" si="15"/>
        <v>#DIV/0!</v>
      </c>
      <c r="E994" s="13"/>
    </row>
    <row r="995" spans="1:5">
      <c r="A995" s="39" t="s">
        <v>799</v>
      </c>
      <c r="B995" s="13"/>
      <c r="C995" s="13"/>
      <c r="D995" s="6" t="e">
        <f t="shared" si="15"/>
        <v>#DIV/0!</v>
      </c>
      <c r="E995" s="13"/>
    </row>
    <row r="996" spans="1:5">
      <c r="A996" s="39" t="s">
        <v>800</v>
      </c>
      <c r="B996" s="13"/>
      <c r="C996" s="13"/>
      <c r="D996" s="6" t="e">
        <f t="shared" si="15"/>
        <v>#DIV/0!</v>
      </c>
      <c r="E996" s="13"/>
    </row>
    <row r="997" spans="1:5">
      <c r="A997" s="39" t="s">
        <v>801</v>
      </c>
      <c r="B997" s="13"/>
      <c r="C997" s="13"/>
      <c r="D997" s="6" t="e">
        <f t="shared" si="15"/>
        <v>#DIV/0!</v>
      </c>
      <c r="E997" s="13"/>
    </row>
    <row r="998" spans="1:5">
      <c r="A998" s="39" t="s">
        <v>802</v>
      </c>
      <c r="B998" s="13"/>
      <c r="C998" s="13"/>
      <c r="D998" s="6" t="e">
        <f t="shared" si="15"/>
        <v>#DIV/0!</v>
      </c>
      <c r="E998" s="13"/>
    </row>
    <row r="999" spans="1:5">
      <c r="A999" s="39" t="s">
        <v>803</v>
      </c>
      <c r="B999" s="13"/>
      <c r="C999" s="13"/>
      <c r="D999" s="6" t="e">
        <f t="shared" si="15"/>
        <v>#DIV/0!</v>
      </c>
      <c r="E999" s="13"/>
    </row>
    <row r="1000" spans="1:5">
      <c r="A1000" s="39" t="s">
        <v>804</v>
      </c>
      <c r="B1000" s="13"/>
      <c r="C1000" s="13"/>
      <c r="D1000" s="6" t="e">
        <f t="shared" si="15"/>
        <v>#DIV/0!</v>
      </c>
      <c r="E1000" s="13"/>
    </row>
    <row r="1001" spans="1:5">
      <c r="A1001" s="39" t="s">
        <v>805</v>
      </c>
      <c r="B1001" s="13"/>
      <c r="C1001" s="13"/>
      <c r="D1001" s="6" t="e">
        <f t="shared" si="15"/>
        <v>#DIV/0!</v>
      </c>
      <c r="E1001" s="13"/>
    </row>
    <row r="1002" spans="1:5">
      <c r="A1002" s="39" t="s">
        <v>806</v>
      </c>
      <c r="B1002" s="13"/>
      <c r="C1002" s="13"/>
      <c r="D1002" s="6" t="e">
        <f t="shared" si="15"/>
        <v>#DIV/0!</v>
      </c>
      <c r="E1002" s="13"/>
    </row>
    <row r="1003" spans="1:5">
      <c r="A1003" s="39" t="s">
        <v>807</v>
      </c>
      <c r="B1003" s="13"/>
      <c r="C1003" s="13"/>
      <c r="D1003" s="6" t="e">
        <f t="shared" si="15"/>
        <v>#DIV/0!</v>
      </c>
      <c r="E1003" s="13"/>
    </row>
    <row r="1004" spans="1:5">
      <c r="A1004" s="39" t="s">
        <v>808</v>
      </c>
      <c r="B1004" s="13"/>
      <c r="C1004" s="13"/>
      <c r="D1004" s="6" t="e">
        <f t="shared" si="15"/>
        <v>#DIV/0!</v>
      </c>
      <c r="E1004" s="13"/>
    </row>
    <row r="1005" spans="1:5">
      <c r="A1005" s="39" t="s">
        <v>809</v>
      </c>
      <c r="B1005" s="13"/>
      <c r="C1005" s="13"/>
      <c r="D1005" s="6" t="e">
        <f t="shared" si="15"/>
        <v>#DIV/0!</v>
      </c>
      <c r="E1005" s="13"/>
    </row>
    <row r="1006" spans="1:5">
      <c r="A1006" s="29" t="s">
        <v>810</v>
      </c>
      <c r="B1006" s="25">
        <f>SUM(B1007:B1010)</f>
        <v>0</v>
      </c>
      <c r="C1006" s="25">
        <f>SUM(C1007:C1010)</f>
        <v>0</v>
      </c>
      <c r="D1006" s="6" t="e">
        <f t="shared" si="15"/>
        <v>#DIV/0!</v>
      </c>
      <c r="E1006" s="25"/>
    </row>
    <row r="1007" spans="1:5">
      <c r="A1007" s="39" t="s">
        <v>54</v>
      </c>
      <c r="B1007" s="13"/>
      <c r="C1007" s="13"/>
      <c r="D1007" s="6" t="e">
        <f t="shared" si="15"/>
        <v>#DIV/0!</v>
      </c>
      <c r="E1007" s="13"/>
    </row>
    <row r="1008" spans="1:5">
      <c r="A1008" s="39" t="s">
        <v>43</v>
      </c>
      <c r="B1008" s="13"/>
      <c r="C1008" s="13"/>
      <c r="D1008" s="6" t="e">
        <f t="shared" si="15"/>
        <v>#DIV/0!</v>
      </c>
      <c r="E1008" s="13"/>
    </row>
    <row r="1009" spans="1:5">
      <c r="A1009" s="39" t="s">
        <v>44</v>
      </c>
      <c r="B1009" s="13"/>
      <c r="C1009" s="13"/>
      <c r="D1009" s="6" t="e">
        <f t="shared" si="15"/>
        <v>#DIV/0!</v>
      </c>
      <c r="E1009" s="13"/>
    </row>
    <row r="1010" spans="1:5">
      <c r="A1010" s="39" t="s">
        <v>811</v>
      </c>
      <c r="B1010" s="13"/>
      <c r="C1010" s="13"/>
      <c r="D1010" s="6" t="e">
        <f t="shared" si="15"/>
        <v>#DIV/0!</v>
      </c>
      <c r="E1010" s="13"/>
    </row>
    <row r="1011" spans="1:5">
      <c r="A1011" s="29" t="s">
        <v>812</v>
      </c>
      <c r="B1011" s="25">
        <f>SUM(B1012:B1024)</f>
        <v>0</v>
      </c>
      <c r="C1011" s="25">
        <f>SUM(C1012:C1024)</f>
        <v>0</v>
      </c>
      <c r="D1011" s="6" t="e">
        <f t="shared" si="15"/>
        <v>#DIV/0!</v>
      </c>
      <c r="E1011" s="25"/>
    </row>
    <row r="1012" spans="1:5">
      <c r="A1012" s="39" t="s">
        <v>54</v>
      </c>
      <c r="B1012" s="13"/>
      <c r="C1012" s="13"/>
      <c r="D1012" s="6" t="e">
        <f t="shared" si="15"/>
        <v>#DIV/0!</v>
      </c>
      <c r="E1012" s="13"/>
    </row>
    <row r="1013" spans="1:5">
      <c r="A1013" s="39" t="s">
        <v>43</v>
      </c>
      <c r="B1013" s="13"/>
      <c r="C1013" s="13"/>
      <c r="D1013" s="6" t="e">
        <f t="shared" si="15"/>
        <v>#DIV/0!</v>
      </c>
      <c r="E1013" s="13"/>
    </row>
    <row r="1014" spans="1:5">
      <c r="A1014" s="39" t="s">
        <v>44</v>
      </c>
      <c r="B1014" s="13"/>
      <c r="C1014" s="13"/>
      <c r="D1014" s="6" t="e">
        <f t="shared" si="15"/>
        <v>#DIV/0!</v>
      </c>
      <c r="E1014" s="13"/>
    </row>
    <row r="1015" spans="1:5">
      <c r="A1015" s="39" t="s">
        <v>813</v>
      </c>
      <c r="B1015" s="13"/>
      <c r="C1015" s="13"/>
      <c r="D1015" s="6" t="e">
        <f t="shared" si="15"/>
        <v>#DIV/0!</v>
      </c>
      <c r="E1015" s="13"/>
    </row>
    <row r="1016" spans="1:5">
      <c r="A1016" s="39" t="s">
        <v>814</v>
      </c>
      <c r="B1016" s="13"/>
      <c r="C1016" s="13"/>
      <c r="D1016" s="6" t="e">
        <f t="shared" si="15"/>
        <v>#DIV/0!</v>
      </c>
      <c r="E1016" s="13"/>
    </row>
    <row r="1017" spans="1:5">
      <c r="A1017" s="39" t="s">
        <v>815</v>
      </c>
      <c r="B1017" s="13"/>
      <c r="C1017" s="13"/>
      <c r="D1017" s="6" t="e">
        <f t="shared" si="15"/>
        <v>#DIV/0!</v>
      </c>
      <c r="E1017" s="13"/>
    </row>
    <row r="1018" spans="1:5">
      <c r="A1018" s="39" t="s">
        <v>816</v>
      </c>
      <c r="B1018" s="13"/>
      <c r="C1018" s="13"/>
      <c r="D1018" s="6" t="e">
        <f t="shared" si="15"/>
        <v>#DIV/0!</v>
      </c>
      <c r="E1018" s="13"/>
    </row>
    <row r="1019" spans="1:5">
      <c r="A1019" s="39" t="s">
        <v>817</v>
      </c>
      <c r="B1019" s="13"/>
      <c r="C1019" s="13"/>
      <c r="D1019" s="6" t="e">
        <f t="shared" si="15"/>
        <v>#DIV/0!</v>
      </c>
      <c r="E1019" s="13"/>
    </row>
    <row r="1020" spans="1:5">
      <c r="A1020" s="39" t="s">
        <v>818</v>
      </c>
      <c r="B1020" s="13"/>
      <c r="C1020" s="13"/>
      <c r="D1020" s="6" t="e">
        <f t="shared" si="15"/>
        <v>#DIV/0!</v>
      </c>
      <c r="E1020" s="13"/>
    </row>
    <row r="1021" spans="1:5">
      <c r="A1021" s="39" t="s">
        <v>819</v>
      </c>
      <c r="B1021" s="13"/>
      <c r="C1021" s="13"/>
      <c r="D1021" s="6" t="e">
        <f t="shared" si="15"/>
        <v>#DIV/0!</v>
      </c>
      <c r="E1021" s="13"/>
    </row>
    <row r="1022" spans="1:5">
      <c r="A1022" s="39" t="s">
        <v>764</v>
      </c>
      <c r="B1022" s="13"/>
      <c r="C1022" s="13"/>
      <c r="D1022" s="6" t="e">
        <f t="shared" si="15"/>
        <v>#DIV/0!</v>
      </c>
      <c r="E1022" s="13"/>
    </row>
    <row r="1023" spans="1:5">
      <c r="A1023" s="39" t="s">
        <v>820</v>
      </c>
      <c r="B1023" s="13"/>
      <c r="C1023" s="13"/>
      <c r="D1023" s="6" t="e">
        <f t="shared" si="15"/>
        <v>#DIV/0!</v>
      </c>
      <c r="E1023" s="13"/>
    </row>
    <row r="1024" spans="1:5">
      <c r="A1024" s="39" t="s">
        <v>821</v>
      </c>
      <c r="B1024" s="13"/>
      <c r="C1024" s="13"/>
      <c r="D1024" s="6" t="e">
        <f t="shared" si="15"/>
        <v>#DIV/0!</v>
      </c>
      <c r="E1024" s="13"/>
    </row>
    <row r="1025" spans="1:5">
      <c r="A1025" s="29" t="s">
        <v>822</v>
      </c>
      <c r="B1025" s="25">
        <f>SUM(B1026:B1031)</f>
        <v>0</v>
      </c>
      <c r="C1025" s="25">
        <f>SUM(C1026:C1031)</f>
        <v>0</v>
      </c>
      <c r="D1025" s="6" t="e">
        <f t="shared" si="15"/>
        <v>#DIV/0!</v>
      </c>
      <c r="E1025" s="25"/>
    </row>
    <row r="1026" spans="1:5">
      <c r="A1026" s="39" t="s">
        <v>54</v>
      </c>
      <c r="B1026" s="13"/>
      <c r="C1026" s="13"/>
      <c r="D1026" s="6" t="e">
        <f t="shared" si="15"/>
        <v>#DIV/0!</v>
      </c>
      <c r="E1026" s="13"/>
    </row>
    <row r="1027" spans="1:5">
      <c r="A1027" s="39" t="s">
        <v>43</v>
      </c>
      <c r="B1027" s="13"/>
      <c r="C1027" s="13"/>
      <c r="D1027" s="6" t="e">
        <f t="shared" si="15"/>
        <v>#DIV/0!</v>
      </c>
      <c r="E1027" s="13"/>
    </row>
    <row r="1028" spans="1:5">
      <c r="A1028" s="39" t="s">
        <v>44</v>
      </c>
      <c r="B1028" s="13"/>
      <c r="C1028" s="13"/>
      <c r="D1028" s="6" t="e">
        <f t="shared" si="15"/>
        <v>#DIV/0!</v>
      </c>
      <c r="E1028" s="13"/>
    </row>
    <row r="1029" spans="1:5">
      <c r="A1029" s="39" t="s">
        <v>823</v>
      </c>
      <c r="B1029" s="13"/>
      <c r="C1029" s="13"/>
      <c r="D1029" s="6" t="e">
        <f t="shared" si="15"/>
        <v>#DIV/0!</v>
      </c>
      <c r="E1029" s="13"/>
    </row>
    <row r="1030" spans="1:5">
      <c r="A1030" s="39" t="s">
        <v>824</v>
      </c>
      <c r="B1030" s="13"/>
      <c r="C1030" s="13"/>
      <c r="D1030" s="6" t="e">
        <f t="shared" ref="D1030:D1093" si="16">C1030*100/B1030</f>
        <v>#DIV/0!</v>
      </c>
      <c r="E1030" s="13"/>
    </row>
    <row r="1031" spans="1:5">
      <c r="A1031" s="39" t="s">
        <v>825</v>
      </c>
      <c r="B1031" s="13"/>
      <c r="C1031" s="13"/>
      <c r="D1031" s="6" t="e">
        <f t="shared" si="16"/>
        <v>#DIV/0!</v>
      </c>
      <c r="E1031" s="13"/>
    </row>
    <row r="1032" spans="1:5">
      <c r="A1032" s="29" t="s">
        <v>826</v>
      </c>
      <c r="B1032" s="25">
        <f>SUM(B1033:B1038)</f>
        <v>0</v>
      </c>
      <c r="C1032" s="25">
        <f>SUM(C1033:C1038)</f>
        <v>6102.8</v>
      </c>
      <c r="D1032" s="6" t="e">
        <f t="shared" si="16"/>
        <v>#DIV/0!</v>
      </c>
      <c r="E1032" s="25"/>
    </row>
    <row r="1033" spans="1:5">
      <c r="A1033" s="39" t="s">
        <v>54</v>
      </c>
      <c r="B1033" s="13"/>
      <c r="C1033" s="13"/>
      <c r="D1033" s="6" t="e">
        <f t="shared" si="16"/>
        <v>#DIV/0!</v>
      </c>
      <c r="E1033" s="13"/>
    </row>
    <row r="1034" spans="1:5">
      <c r="A1034" s="39" t="s">
        <v>43</v>
      </c>
      <c r="B1034" s="13"/>
      <c r="C1034" s="13"/>
      <c r="D1034" s="6" t="e">
        <f t="shared" si="16"/>
        <v>#DIV/0!</v>
      </c>
      <c r="E1034" s="13"/>
    </row>
    <row r="1035" spans="1:5">
      <c r="A1035" s="39" t="s">
        <v>44</v>
      </c>
      <c r="B1035" s="13"/>
      <c r="C1035" s="13"/>
      <c r="D1035" s="6" t="e">
        <f t="shared" si="16"/>
        <v>#DIV/0!</v>
      </c>
      <c r="E1035" s="13"/>
    </row>
    <row r="1036" spans="1:5">
      <c r="A1036" s="39" t="s">
        <v>827</v>
      </c>
      <c r="B1036" s="13"/>
      <c r="C1036" s="13"/>
      <c r="D1036" s="6" t="e">
        <f t="shared" si="16"/>
        <v>#DIV/0!</v>
      </c>
      <c r="E1036" s="13"/>
    </row>
    <row r="1037" spans="1:5">
      <c r="A1037" s="39" t="s">
        <v>828</v>
      </c>
      <c r="B1037" s="13"/>
      <c r="C1037" s="13"/>
      <c r="D1037" s="6" t="e">
        <f t="shared" si="16"/>
        <v>#DIV/0!</v>
      </c>
      <c r="E1037" s="13"/>
    </row>
    <row r="1038" spans="1:5">
      <c r="A1038" s="39" t="s">
        <v>829</v>
      </c>
      <c r="B1038" s="13"/>
      <c r="C1038" s="13">
        <v>6102.8</v>
      </c>
      <c r="D1038" s="6" t="e">
        <f t="shared" si="16"/>
        <v>#DIV/0!</v>
      </c>
      <c r="E1038" s="13"/>
    </row>
    <row r="1039" spans="1:5">
      <c r="A1039" s="29" t="s">
        <v>830</v>
      </c>
      <c r="B1039" s="25">
        <f>SUM(B1040:B1044)</f>
        <v>0</v>
      </c>
      <c r="C1039" s="25">
        <f>SUM(C1040:C1044)</f>
        <v>0</v>
      </c>
      <c r="D1039" s="6" t="e">
        <f t="shared" si="16"/>
        <v>#DIV/0!</v>
      </c>
      <c r="E1039" s="25"/>
    </row>
    <row r="1040" spans="1:5">
      <c r="A1040" s="39" t="s">
        <v>831</v>
      </c>
      <c r="B1040" s="13"/>
      <c r="C1040" s="13"/>
      <c r="D1040" s="6" t="e">
        <f t="shared" si="16"/>
        <v>#DIV/0!</v>
      </c>
      <c r="E1040" s="13"/>
    </row>
    <row r="1041" spans="1:5">
      <c r="A1041" s="39" t="s">
        <v>832</v>
      </c>
      <c r="B1041" s="13"/>
      <c r="C1041" s="13"/>
      <c r="D1041" s="6" t="e">
        <f t="shared" si="16"/>
        <v>#DIV/0!</v>
      </c>
      <c r="E1041" s="13"/>
    </row>
    <row r="1042" spans="1:5">
      <c r="A1042" s="39" t="s">
        <v>833</v>
      </c>
      <c r="B1042" s="13"/>
      <c r="C1042" s="13"/>
      <c r="D1042" s="6" t="e">
        <f t="shared" si="16"/>
        <v>#DIV/0!</v>
      </c>
      <c r="E1042" s="13"/>
    </row>
    <row r="1043" spans="1:5">
      <c r="A1043" s="39" t="s">
        <v>834</v>
      </c>
      <c r="B1043" s="13"/>
      <c r="C1043" s="13"/>
      <c r="D1043" s="6" t="e">
        <f t="shared" si="16"/>
        <v>#DIV/0!</v>
      </c>
      <c r="E1043" s="13"/>
    </row>
    <row r="1044" spans="1:5">
      <c r="A1044" s="39" t="s">
        <v>835</v>
      </c>
      <c r="B1044" s="13"/>
      <c r="C1044" s="13"/>
      <c r="D1044" s="6" t="e">
        <f t="shared" si="16"/>
        <v>#DIV/0!</v>
      </c>
      <c r="E1044" s="13"/>
    </row>
    <row r="1045" spans="1:5">
      <c r="A1045" s="6" t="s">
        <v>836</v>
      </c>
      <c r="B1045" s="37">
        <f>SUM(B1046,B1056,B1062)</f>
        <v>0</v>
      </c>
      <c r="C1045" s="37">
        <f>SUM(C1046,C1056,C1062)</f>
        <v>0</v>
      </c>
      <c r="D1045" s="6" t="e">
        <f t="shared" si="16"/>
        <v>#DIV/0!</v>
      </c>
      <c r="E1045" s="37"/>
    </row>
    <row r="1046" spans="1:5">
      <c r="A1046" s="29" t="s">
        <v>837</v>
      </c>
      <c r="B1046" s="25">
        <f>SUM(B1047:B1055)</f>
        <v>0</v>
      </c>
      <c r="C1046" s="25">
        <f>SUM(C1047:C1055)</f>
        <v>0</v>
      </c>
      <c r="D1046" s="6" t="e">
        <f t="shared" si="16"/>
        <v>#DIV/0!</v>
      </c>
      <c r="E1046" s="25"/>
    </row>
    <row r="1047" spans="1:5">
      <c r="A1047" s="39" t="s">
        <v>54</v>
      </c>
      <c r="B1047" s="13"/>
      <c r="C1047" s="13"/>
      <c r="D1047" s="6" t="e">
        <f t="shared" si="16"/>
        <v>#DIV/0!</v>
      </c>
      <c r="E1047" s="13"/>
    </row>
    <row r="1048" spans="1:5">
      <c r="A1048" s="39" t="s">
        <v>43</v>
      </c>
      <c r="B1048" s="13"/>
      <c r="C1048" s="13"/>
      <c r="D1048" s="6" t="e">
        <f t="shared" si="16"/>
        <v>#DIV/0!</v>
      </c>
      <c r="E1048" s="13"/>
    </row>
    <row r="1049" spans="1:5">
      <c r="A1049" s="39" t="s">
        <v>44</v>
      </c>
      <c r="B1049" s="13"/>
      <c r="C1049" s="13"/>
      <c r="D1049" s="6" t="e">
        <f t="shared" si="16"/>
        <v>#DIV/0!</v>
      </c>
      <c r="E1049" s="13"/>
    </row>
    <row r="1050" spans="1:5">
      <c r="A1050" s="39" t="s">
        <v>838</v>
      </c>
      <c r="B1050" s="13"/>
      <c r="C1050" s="13"/>
      <c r="D1050" s="6" t="e">
        <f t="shared" si="16"/>
        <v>#DIV/0!</v>
      </c>
      <c r="E1050" s="13"/>
    </row>
    <row r="1051" spans="1:5">
      <c r="A1051" s="39" t="s">
        <v>839</v>
      </c>
      <c r="B1051" s="13"/>
      <c r="C1051" s="13"/>
      <c r="D1051" s="6" t="e">
        <f t="shared" si="16"/>
        <v>#DIV/0!</v>
      </c>
      <c r="E1051" s="13"/>
    </row>
    <row r="1052" spans="1:5">
      <c r="A1052" s="39" t="s">
        <v>840</v>
      </c>
      <c r="B1052" s="13"/>
      <c r="C1052" s="13"/>
      <c r="D1052" s="6" t="e">
        <f t="shared" si="16"/>
        <v>#DIV/0!</v>
      </c>
      <c r="E1052" s="13"/>
    </row>
    <row r="1053" spans="1:5">
      <c r="A1053" s="39" t="s">
        <v>841</v>
      </c>
      <c r="B1053" s="13"/>
      <c r="C1053" s="13"/>
      <c r="D1053" s="6" t="e">
        <f t="shared" si="16"/>
        <v>#DIV/0!</v>
      </c>
      <c r="E1053" s="13"/>
    </row>
    <row r="1054" spans="1:5">
      <c r="A1054" s="39" t="s">
        <v>51</v>
      </c>
      <c r="B1054" s="13"/>
      <c r="C1054" s="13"/>
      <c r="D1054" s="6" t="e">
        <f t="shared" si="16"/>
        <v>#DIV/0!</v>
      </c>
      <c r="E1054" s="13"/>
    </row>
    <row r="1055" spans="1:5">
      <c r="A1055" s="39" t="s">
        <v>842</v>
      </c>
      <c r="B1055" s="13"/>
      <c r="C1055" s="13"/>
      <c r="D1055" s="6" t="e">
        <f t="shared" si="16"/>
        <v>#DIV/0!</v>
      </c>
      <c r="E1055" s="13"/>
    </row>
    <row r="1056" spans="1:5">
      <c r="A1056" s="29" t="s">
        <v>843</v>
      </c>
      <c r="B1056" s="25">
        <f>SUM(B1057:B1061)</f>
        <v>0</v>
      </c>
      <c r="C1056" s="25">
        <f>SUM(C1057:C1061)</f>
        <v>0</v>
      </c>
      <c r="D1056" s="6" t="e">
        <f t="shared" si="16"/>
        <v>#DIV/0!</v>
      </c>
      <c r="E1056" s="25"/>
    </row>
    <row r="1057" spans="1:5">
      <c r="A1057" s="39" t="s">
        <v>54</v>
      </c>
      <c r="B1057" s="13"/>
      <c r="C1057" s="13"/>
      <c r="D1057" s="6" t="e">
        <f t="shared" si="16"/>
        <v>#DIV/0!</v>
      </c>
      <c r="E1057" s="13"/>
    </row>
    <row r="1058" spans="1:5">
      <c r="A1058" s="39" t="s">
        <v>43</v>
      </c>
      <c r="B1058" s="13"/>
      <c r="C1058" s="13"/>
      <c r="D1058" s="6" t="e">
        <f t="shared" si="16"/>
        <v>#DIV/0!</v>
      </c>
      <c r="E1058" s="13"/>
    </row>
    <row r="1059" spans="1:5">
      <c r="A1059" s="39" t="s">
        <v>44</v>
      </c>
      <c r="B1059" s="13"/>
      <c r="C1059" s="13"/>
      <c r="D1059" s="6" t="e">
        <f t="shared" si="16"/>
        <v>#DIV/0!</v>
      </c>
      <c r="E1059" s="13"/>
    </row>
    <row r="1060" spans="1:5">
      <c r="A1060" s="39" t="s">
        <v>844</v>
      </c>
      <c r="B1060" s="13"/>
      <c r="C1060" s="13"/>
      <c r="D1060" s="6" t="e">
        <f t="shared" si="16"/>
        <v>#DIV/0!</v>
      </c>
      <c r="E1060" s="13"/>
    </row>
    <row r="1061" spans="1:5">
      <c r="A1061" s="39" t="s">
        <v>845</v>
      </c>
      <c r="B1061" s="13"/>
      <c r="C1061" s="13"/>
      <c r="D1061" s="6" t="e">
        <f t="shared" si="16"/>
        <v>#DIV/0!</v>
      </c>
      <c r="E1061" s="13"/>
    </row>
    <row r="1062" spans="1:5">
      <c r="A1062" s="29" t="s">
        <v>846</v>
      </c>
      <c r="B1062" s="25">
        <f>SUM(B1063:B1064)</f>
        <v>0</v>
      </c>
      <c r="C1062" s="25">
        <f>SUM(C1063:C1064)</f>
        <v>0</v>
      </c>
      <c r="D1062" s="6" t="e">
        <f t="shared" si="16"/>
        <v>#DIV/0!</v>
      </c>
      <c r="E1062" s="25"/>
    </row>
    <row r="1063" spans="1:5">
      <c r="A1063" s="39" t="s">
        <v>847</v>
      </c>
      <c r="B1063" s="13"/>
      <c r="C1063" s="13"/>
      <c r="D1063" s="6" t="e">
        <f t="shared" si="16"/>
        <v>#DIV/0!</v>
      </c>
      <c r="E1063" s="13"/>
    </row>
    <row r="1064" spans="1:5">
      <c r="A1064" s="39" t="s">
        <v>848</v>
      </c>
      <c r="B1064" s="13"/>
      <c r="C1064" s="13"/>
      <c r="D1064" s="6" t="e">
        <f t="shared" si="16"/>
        <v>#DIV/0!</v>
      </c>
      <c r="E1064" s="13"/>
    </row>
    <row r="1065" spans="1:5">
      <c r="A1065" s="6" t="s">
        <v>849</v>
      </c>
      <c r="B1065" s="37">
        <f>SUM(B1066,B1073,B1079)</f>
        <v>0</v>
      </c>
      <c r="C1065" s="37">
        <f>SUM(C1066,C1073,C1079)</f>
        <v>0</v>
      </c>
      <c r="D1065" s="6" t="e">
        <f t="shared" si="16"/>
        <v>#DIV/0!</v>
      </c>
      <c r="E1065" s="37"/>
    </row>
    <row r="1066" spans="1:5">
      <c r="A1066" s="29" t="s">
        <v>850</v>
      </c>
      <c r="B1066" s="25">
        <f>SUM(B1067:B1072)</f>
        <v>0</v>
      </c>
      <c r="C1066" s="25">
        <f>SUM(C1067:C1072)</f>
        <v>0</v>
      </c>
      <c r="D1066" s="6" t="e">
        <f t="shared" si="16"/>
        <v>#DIV/0!</v>
      </c>
      <c r="E1066" s="25"/>
    </row>
    <row r="1067" spans="1:5">
      <c r="A1067" s="39" t="s">
        <v>54</v>
      </c>
      <c r="B1067" s="13"/>
      <c r="C1067" s="13"/>
      <c r="D1067" s="6" t="e">
        <f t="shared" si="16"/>
        <v>#DIV/0!</v>
      </c>
      <c r="E1067" s="13"/>
    </row>
    <row r="1068" spans="1:5">
      <c r="A1068" s="39" t="s">
        <v>43</v>
      </c>
      <c r="B1068" s="13"/>
      <c r="C1068" s="13"/>
      <c r="D1068" s="6" t="e">
        <f t="shared" si="16"/>
        <v>#DIV/0!</v>
      </c>
      <c r="E1068" s="13"/>
    </row>
    <row r="1069" spans="1:5">
      <c r="A1069" s="39" t="s">
        <v>44</v>
      </c>
      <c r="B1069" s="13"/>
      <c r="C1069" s="13"/>
      <c r="D1069" s="6" t="e">
        <f t="shared" si="16"/>
        <v>#DIV/0!</v>
      </c>
      <c r="E1069" s="13"/>
    </row>
    <row r="1070" spans="1:5">
      <c r="A1070" s="39" t="s">
        <v>851</v>
      </c>
      <c r="B1070" s="13"/>
      <c r="C1070" s="13"/>
      <c r="D1070" s="6" t="e">
        <f t="shared" si="16"/>
        <v>#DIV/0!</v>
      </c>
      <c r="E1070" s="13"/>
    </row>
    <row r="1071" spans="1:5">
      <c r="A1071" s="39" t="s">
        <v>51</v>
      </c>
      <c r="B1071" s="13"/>
      <c r="C1071" s="13"/>
      <c r="D1071" s="6" t="e">
        <f t="shared" si="16"/>
        <v>#DIV/0!</v>
      </c>
      <c r="E1071" s="13"/>
    </row>
    <row r="1072" spans="1:5">
      <c r="A1072" s="39" t="s">
        <v>852</v>
      </c>
      <c r="B1072" s="13"/>
      <c r="C1072" s="13"/>
      <c r="D1072" s="6" t="e">
        <f t="shared" si="16"/>
        <v>#DIV/0!</v>
      </c>
      <c r="E1072" s="13"/>
    </row>
    <row r="1073" spans="1:5">
      <c r="A1073" s="29" t="s">
        <v>853</v>
      </c>
      <c r="B1073" s="25">
        <f>SUM(B1074:B1079)</f>
        <v>0</v>
      </c>
      <c r="C1073" s="25">
        <f>SUM(C1074:C1079)</f>
        <v>0</v>
      </c>
      <c r="D1073" s="6" t="e">
        <f t="shared" si="16"/>
        <v>#DIV/0!</v>
      </c>
      <c r="E1073" s="25"/>
    </row>
    <row r="1074" spans="1:5">
      <c r="A1074" s="39" t="s">
        <v>854</v>
      </c>
      <c r="B1074" s="13"/>
      <c r="C1074" s="13"/>
      <c r="D1074" s="6" t="e">
        <f t="shared" si="16"/>
        <v>#DIV/0!</v>
      </c>
      <c r="E1074" s="13"/>
    </row>
    <row r="1075" spans="1:5">
      <c r="A1075" s="40" t="s">
        <v>855</v>
      </c>
      <c r="B1075" s="13"/>
      <c r="C1075" s="13"/>
      <c r="D1075" s="6" t="e">
        <f t="shared" si="16"/>
        <v>#DIV/0!</v>
      </c>
      <c r="E1075" s="13"/>
    </row>
    <row r="1076" spans="1:5">
      <c r="A1076" s="39" t="s">
        <v>856</v>
      </c>
      <c r="B1076" s="13"/>
      <c r="C1076" s="13"/>
      <c r="D1076" s="6" t="e">
        <f t="shared" si="16"/>
        <v>#DIV/0!</v>
      </c>
      <c r="E1076" s="13"/>
    </row>
    <row r="1077" spans="1:5">
      <c r="A1077" s="39" t="s">
        <v>857</v>
      </c>
      <c r="B1077" s="13"/>
      <c r="C1077" s="13"/>
      <c r="D1077" s="6" t="e">
        <f t="shared" si="16"/>
        <v>#DIV/0!</v>
      </c>
      <c r="E1077" s="13"/>
    </row>
    <row r="1078" spans="1:5">
      <c r="A1078" s="39" t="s">
        <v>858</v>
      </c>
      <c r="B1078" s="13"/>
      <c r="C1078" s="13"/>
      <c r="D1078" s="6" t="e">
        <f t="shared" si="16"/>
        <v>#DIV/0!</v>
      </c>
      <c r="E1078" s="13"/>
    </row>
    <row r="1079" spans="1:5">
      <c r="A1079" s="39" t="s">
        <v>859</v>
      </c>
      <c r="B1079" s="13"/>
      <c r="C1079" s="13"/>
      <c r="D1079" s="6" t="e">
        <f t="shared" si="16"/>
        <v>#DIV/0!</v>
      </c>
      <c r="E1079" s="13"/>
    </row>
    <row r="1080" spans="1:5">
      <c r="A1080" s="6" t="s">
        <v>860</v>
      </c>
      <c r="B1080" s="37">
        <f>SUM(B1081:B1089)</f>
        <v>0</v>
      </c>
      <c r="C1080" s="37">
        <f>SUM(C1081:C1089)</f>
        <v>0</v>
      </c>
      <c r="D1080" s="6" t="e">
        <f t="shared" si="16"/>
        <v>#DIV/0!</v>
      </c>
      <c r="E1080" s="37"/>
    </row>
    <row r="1081" spans="1:5">
      <c r="A1081" s="39" t="s">
        <v>861</v>
      </c>
      <c r="B1081" s="13"/>
      <c r="C1081" s="13"/>
      <c r="D1081" s="6" t="e">
        <f t="shared" si="16"/>
        <v>#DIV/0!</v>
      </c>
      <c r="E1081" s="13"/>
    </row>
    <row r="1082" spans="1:5">
      <c r="A1082" s="39" t="s">
        <v>862</v>
      </c>
      <c r="B1082" s="13"/>
      <c r="C1082" s="13"/>
      <c r="D1082" s="6" t="e">
        <f t="shared" si="16"/>
        <v>#DIV/0!</v>
      </c>
      <c r="E1082" s="13"/>
    </row>
    <row r="1083" spans="1:5">
      <c r="A1083" s="39" t="s">
        <v>863</v>
      </c>
      <c r="B1083" s="13"/>
      <c r="C1083" s="13"/>
      <c r="D1083" s="6" t="e">
        <f t="shared" si="16"/>
        <v>#DIV/0!</v>
      </c>
      <c r="E1083" s="13"/>
    </row>
    <row r="1084" spans="1:5">
      <c r="A1084" s="39" t="s">
        <v>864</v>
      </c>
      <c r="B1084" s="13"/>
      <c r="C1084" s="13"/>
      <c r="D1084" s="6" t="e">
        <f t="shared" si="16"/>
        <v>#DIV/0!</v>
      </c>
      <c r="E1084" s="13"/>
    </row>
    <row r="1085" spans="1:5">
      <c r="A1085" s="39" t="s">
        <v>865</v>
      </c>
      <c r="B1085" s="13"/>
      <c r="C1085" s="13"/>
      <c r="D1085" s="6" t="e">
        <f t="shared" si="16"/>
        <v>#DIV/0!</v>
      </c>
      <c r="E1085" s="13"/>
    </row>
    <row r="1086" spans="1:5">
      <c r="A1086" s="39" t="s">
        <v>866</v>
      </c>
      <c r="B1086" s="13"/>
      <c r="C1086" s="13"/>
      <c r="D1086" s="6" t="e">
        <f t="shared" si="16"/>
        <v>#DIV/0!</v>
      </c>
      <c r="E1086" s="13"/>
    </row>
    <row r="1087" spans="1:5">
      <c r="A1087" s="39" t="s">
        <v>867</v>
      </c>
      <c r="B1087" s="13"/>
      <c r="C1087" s="13"/>
      <c r="D1087" s="6" t="e">
        <f t="shared" si="16"/>
        <v>#DIV/0!</v>
      </c>
      <c r="E1087" s="13"/>
    </row>
    <row r="1088" spans="1:5">
      <c r="A1088" s="39" t="s">
        <v>868</v>
      </c>
      <c r="B1088" s="13"/>
      <c r="C1088" s="13"/>
      <c r="D1088" s="6" t="e">
        <f t="shared" si="16"/>
        <v>#DIV/0!</v>
      </c>
      <c r="E1088" s="13"/>
    </row>
    <row r="1089" spans="1:5">
      <c r="A1089" s="39" t="s">
        <v>869</v>
      </c>
      <c r="B1089" s="13"/>
      <c r="C1089" s="13"/>
      <c r="D1089" s="6" t="e">
        <f t="shared" si="16"/>
        <v>#DIV/0!</v>
      </c>
      <c r="E1089" s="13"/>
    </row>
    <row r="1090" spans="1:5">
      <c r="A1090" s="6" t="s">
        <v>870</v>
      </c>
      <c r="B1090" s="37">
        <f>SUM(B1091,B1118,B1133)</f>
        <v>0</v>
      </c>
      <c r="C1090" s="37">
        <f>SUM(C1091,C1118,C1133)</f>
        <v>0</v>
      </c>
      <c r="D1090" s="6" t="e">
        <f t="shared" si="16"/>
        <v>#DIV/0!</v>
      </c>
      <c r="E1090" s="37"/>
    </row>
    <row r="1091" spans="1:5">
      <c r="A1091" s="29" t="s">
        <v>871</v>
      </c>
      <c r="B1091" s="25">
        <f>SUM(B1092:B1117)</f>
        <v>0</v>
      </c>
      <c r="C1091" s="25">
        <f>SUM(C1092:C1117)</f>
        <v>0</v>
      </c>
      <c r="D1091" s="6" t="e">
        <f t="shared" si="16"/>
        <v>#DIV/0!</v>
      </c>
      <c r="E1091" s="25"/>
    </row>
    <row r="1092" spans="1:5">
      <c r="A1092" s="39" t="s">
        <v>54</v>
      </c>
      <c r="B1092" s="13"/>
      <c r="C1092" s="13"/>
      <c r="D1092" s="6" t="e">
        <f t="shared" si="16"/>
        <v>#DIV/0!</v>
      </c>
      <c r="E1092" s="13"/>
    </row>
    <row r="1093" spans="1:5">
      <c r="A1093" s="39" t="s">
        <v>43</v>
      </c>
      <c r="B1093" s="13"/>
      <c r="C1093" s="13"/>
      <c r="D1093" s="6" t="e">
        <f t="shared" si="16"/>
        <v>#DIV/0!</v>
      </c>
      <c r="E1093" s="13"/>
    </row>
    <row r="1094" spans="1:5">
      <c r="A1094" s="39" t="s">
        <v>44</v>
      </c>
      <c r="B1094" s="13"/>
      <c r="C1094" s="13"/>
      <c r="D1094" s="6" t="e">
        <f t="shared" ref="D1094:D1157" si="17">C1094*100/B1094</f>
        <v>#DIV/0!</v>
      </c>
      <c r="E1094" s="13"/>
    </row>
    <row r="1095" spans="1:5">
      <c r="A1095" s="39" t="s">
        <v>872</v>
      </c>
      <c r="B1095" s="13"/>
      <c r="C1095" s="13"/>
      <c r="D1095" s="6" t="e">
        <f t="shared" si="17"/>
        <v>#DIV/0!</v>
      </c>
      <c r="E1095" s="13"/>
    </row>
    <row r="1096" spans="1:5">
      <c r="A1096" s="39" t="s">
        <v>873</v>
      </c>
      <c r="B1096" s="13"/>
      <c r="C1096" s="13"/>
      <c r="D1096" s="6" t="e">
        <f t="shared" si="17"/>
        <v>#DIV/0!</v>
      </c>
      <c r="E1096" s="13"/>
    </row>
    <row r="1097" spans="1:5">
      <c r="A1097" s="39" t="s">
        <v>874</v>
      </c>
      <c r="B1097" s="13"/>
      <c r="C1097" s="13"/>
      <c r="D1097" s="6" t="e">
        <f t="shared" si="17"/>
        <v>#DIV/0!</v>
      </c>
      <c r="E1097" s="13"/>
    </row>
    <row r="1098" spans="1:5">
      <c r="A1098" s="39" t="s">
        <v>875</v>
      </c>
      <c r="B1098" s="13"/>
      <c r="C1098" s="13"/>
      <c r="D1098" s="6" t="e">
        <f t="shared" si="17"/>
        <v>#DIV/0!</v>
      </c>
      <c r="E1098" s="13"/>
    </row>
    <row r="1099" spans="1:5">
      <c r="A1099" s="39" t="s">
        <v>876</v>
      </c>
      <c r="B1099" s="13"/>
      <c r="C1099" s="13"/>
      <c r="D1099" s="6" t="e">
        <f t="shared" si="17"/>
        <v>#DIV/0!</v>
      </c>
      <c r="E1099" s="13"/>
    </row>
    <row r="1100" spans="1:5">
      <c r="A1100" s="39" t="s">
        <v>877</v>
      </c>
      <c r="B1100" s="13"/>
      <c r="C1100" s="13"/>
      <c r="D1100" s="6" t="e">
        <f t="shared" si="17"/>
        <v>#DIV/0!</v>
      </c>
      <c r="E1100" s="13"/>
    </row>
    <row r="1101" spans="1:5">
      <c r="A1101" s="39" t="s">
        <v>878</v>
      </c>
      <c r="B1101" s="13"/>
      <c r="C1101" s="13"/>
      <c r="D1101" s="6" t="e">
        <f t="shared" si="17"/>
        <v>#DIV/0!</v>
      </c>
      <c r="E1101" s="13"/>
    </row>
    <row r="1102" spans="1:5">
      <c r="A1102" s="39" t="s">
        <v>879</v>
      </c>
      <c r="B1102" s="13"/>
      <c r="C1102" s="13"/>
      <c r="D1102" s="6" t="e">
        <f t="shared" si="17"/>
        <v>#DIV/0!</v>
      </c>
      <c r="E1102" s="13"/>
    </row>
    <row r="1103" spans="1:5">
      <c r="A1103" s="39" t="s">
        <v>880</v>
      </c>
      <c r="B1103" s="13"/>
      <c r="C1103" s="13"/>
      <c r="D1103" s="6" t="e">
        <f t="shared" si="17"/>
        <v>#DIV/0!</v>
      </c>
      <c r="E1103" s="13"/>
    </row>
    <row r="1104" spans="1:5">
      <c r="A1104" s="39" t="s">
        <v>881</v>
      </c>
      <c r="B1104" s="13"/>
      <c r="C1104" s="13"/>
      <c r="D1104" s="6" t="e">
        <f t="shared" si="17"/>
        <v>#DIV/0!</v>
      </c>
      <c r="E1104" s="13"/>
    </row>
    <row r="1105" spans="1:5">
      <c r="A1105" s="39" t="s">
        <v>882</v>
      </c>
      <c r="B1105" s="13"/>
      <c r="C1105" s="13"/>
      <c r="D1105" s="6" t="e">
        <f t="shared" si="17"/>
        <v>#DIV/0!</v>
      </c>
      <c r="E1105" s="13"/>
    </row>
    <row r="1106" spans="1:5">
      <c r="A1106" s="39" t="s">
        <v>883</v>
      </c>
      <c r="B1106" s="13"/>
      <c r="C1106" s="13"/>
      <c r="D1106" s="6" t="e">
        <f t="shared" si="17"/>
        <v>#DIV/0!</v>
      </c>
      <c r="E1106" s="13"/>
    </row>
    <row r="1107" spans="1:5">
      <c r="A1107" s="39" t="s">
        <v>884</v>
      </c>
      <c r="B1107" s="13"/>
      <c r="C1107" s="13"/>
      <c r="D1107" s="6" t="e">
        <f t="shared" si="17"/>
        <v>#DIV/0!</v>
      </c>
      <c r="E1107" s="13"/>
    </row>
    <row r="1108" spans="1:5">
      <c r="A1108" s="39" t="s">
        <v>885</v>
      </c>
      <c r="B1108" s="13"/>
      <c r="C1108" s="13"/>
      <c r="D1108" s="6" t="e">
        <f t="shared" si="17"/>
        <v>#DIV/0!</v>
      </c>
      <c r="E1108" s="13"/>
    </row>
    <row r="1109" spans="1:5">
      <c r="A1109" s="39" t="s">
        <v>886</v>
      </c>
      <c r="B1109" s="13"/>
      <c r="C1109" s="13"/>
      <c r="D1109" s="6" t="e">
        <f t="shared" si="17"/>
        <v>#DIV/0!</v>
      </c>
      <c r="E1109" s="13"/>
    </row>
    <row r="1110" spans="1:5">
      <c r="A1110" s="39" t="s">
        <v>887</v>
      </c>
      <c r="B1110" s="13"/>
      <c r="C1110" s="13"/>
      <c r="D1110" s="6" t="e">
        <f t="shared" si="17"/>
        <v>#DIV/0!</v>
      </c>
      <c r="E1110" s="13"/>
    </row>
    <row r="1111" spans="1:5">
      <c r="A1111" s="39" t="s">
        <v>888</v>
      </c>
      <c r="B1111" s="13"/>
      <c r="C1111" s="13"/>
      <c r="D1111" s="6" t="e">
        <f t="shared" si="17"/>
        <v>#DIV/0!</v>
      </c>
      <c r="E1111" s="13"/>
    </row>
    <row r="1112" spans="1:5">
      <c r="A1112" s="39" t="s">
        <v>889</v>
      </c>
      <c r="B1112" s="13"/>
      <c r="C1112" s="13"/>
      <c r="D1112" s="6" t="e">
        <f t="shared" si="17"/>
        <v>#DIV/0!</v>
      </c>
      <c r="E1112" s="13"/>
    </row>
    <row r="1113" spans="1:5">
      <c r="A1113" s="39" t="s">
        <v>890</v>
      </c>
      <c r="B1113" s="13"/>
      <c r="C1113" s="13"/>
      <c r="D1113" s="6" t="e">
        <f t="shared" si="17"/>
        <v>#DIV/0!</v>
      </c>
      <c r="E1113" s="13"/>
    </row>
    <row r="1114" spans="1:5">
      <c r="A1114" s="39" t="s">
        <v>891</v>
      </c>
      <c r="B1114" s="13"/>
      <c r="C1114" s="13"/>
      <c r="D1114" s="6" t="e">
        <f t="shared" si="17"/>
        <v>#DIV/0!</v>
      </c>
      <c r="E1114" s="13"/>
    </row>
    <row r="1115" spans="1:5">
      <c r="A1115" s="39" t="s">
        <v>892</v>
      </c>
      <c r="B1115" s="13"/>
      <c r="C1115" s="13"/>
      <c r="D1115" s="6" t="e">
        <f t="shared" si="17"/>
        <v>#DIV/0!</v>
      </c>
      <c r="E1115" s="13"/>
    </row>
    <row r="1116" spans="1:5">
      <c r="A1116" s="39" t="s">
        <v>51</v>
      </c>
      <c r="B1116" s="13"/>
      <c r="C1116" s="13"/>
      <c r="D1116" s="6" t="e">
        <f t="shared" si="17"/>
        <v>#DIV/0!</v>
      </c>
      <c r="E1116" s="13"/>
    </row>
    <row r="1117" spans="1:5">
      <c r="A1117" s="39" t="s">
        <v>893</v>
      </c>
      <c r="B1117" s="13"/>
      <c r="C1117" s="13"/>
      <c r="D1117" s="6" t="e">
        <f t="shared" si="17"/>
        <v>#DIV/0!</v>
      </c>
      <c r="E1117" s="13"/>
    </row>
    <row r="1118" spans="1:5">
      <c r="A1118" s="29" t="s">
        <v>894</v>
      </c>
      <c r="B1118" s="25">
        <f>SUM(B1119:B1132)</f>
        <v>0</v>
      </c>
      <c r="C1118" s="25">
        <f>SUM(C1119:C1132)</f>
        <v>0</v>
      </c>
      <c r="D1118" s="6" t="e">
        <f t="shared" si="17"/>
        <v>#DIV/0!</v>
      </c>
      <c r="E1118" s="36"/>
    </row>
    <row r="1119" spans="1:5">
      <c r="A1119" s="39" t="s">
        <v>54</v>
      </c>
      <c r="B1119" s="13"/>
      <c r="C1119" s="13"/>
      <c r="D1119" s="6" t="e">
        <f t="shared" si="17"/>
        <v>#DIV/0!</v>
      </c>
      <c r="E1119" s="13"/>
    </row>
    <row r="1120" spans="1:5">
      <c r="A1120" s="39" t="s">
        <v>43</v>
      </c>
      <c r="B1120" s="13"/>
      <c r="C1120" s="13"/>
      <c r="D1120" s="6" t="e">
        <f t="shared" si="17"/>
        <v>#DIV/0!</v>
      </c>
      <c r="E1120" s="13"/>
    </row>
    <row r="1121" spans="1:5">
      <c r="A1121" s="39" t="s">
        <v>44</v>
      </c>
      <c r="B1121" s="13"/>
      <c r="C1121" s="13"/>
      <c r="D1121" s="6" t="e">
        <f t="shared" si="17"/>
        <v>#DIV/0!</v>
      </c>
      <c r="E1121" s="13"/>
    </row>
    <row r="1122" spans="1:5">
      <c r="A1122" s="39" t="s">
        <v>895</v>
      </c>
      <c r="B1122" s="13"/>
      <c r="C1122" s="13"/>
      <c r="D1122" s="6" t="e">
        <f t="shared" si="17"/>
        <v>#DIV/0!</v>
      </c>
      <c r="E1122" s="13"/>
    </row>
    <row r="1123" spans="1:5">
      <c r="A1123" s="39" t="s">
        <v>896</v>
      </c>
      <c r="B1123" s="13"/>
      <c r="C1123" s="13"/>
      <c r="D1123" s="6" t="e">
        <f t="shared" si="17"/>
        <v>#DIV/0!</v>
      </c>
      <c r="E1123" s="13"/>
    </row>
    <row r="1124" spans="1:5">
      <c r="A1124" s="39" t="s">
        <v>897</v>
      </c>
      <c r="B1124" s="13"/>
      <c r="C1124" s="13"/>
      <c r="D1124" s="6" t="e">
        <f t="shared" si="17"/>
        <v>#DIV/0!</v>
      </c>
      <c r="E1124" s="13"/>
    </row>
    <row r="1125" spans="1:5">
      <c r="A1125" s="39" t="s">
        <v>898</v>
      </c>
      <c r="B1125" s="13"/>
      <c r="C1125" s="13"/>
      <c r="D1125" s="6" t="e">
        <f t="shared" si="17"/>
        <v>#DIV/0!</v>
      </c>
      <c r="E1125" s="13"/>
    </row>
    <row r="1126" spans="1:5">
      <c r="A1126" s="39" t="s">
        <v>899</v>
      </c>
      <c r="B1126" s="13"/>
      <c r="C1126" s="13"/>
      <c r="D1126" s="6" t="e">
        <f t="shared" si="17"/>
        <v>#DIV/0!</v>
      </c>
      <c r="E1126" s="13"/>
    </row>
    <row r="1127" spans="1:5">
      <c r="A1127" s="39" t="s">
        <v>900</v>
      </c>
      <c r="B1127" s="13"/>
      <c r="C1127" s="13"/>
      <c r="D1127" s="6" t="e">
        <f t="shared" si="17"/>
        <v>#DIV/0!</v>
      </c>
      <c r="E1127" s="13"/>
    </row>
    <row r="1128" spans="1:5">
      <c r="A1128" s="39" t="s">
        <v>901</v>
      </c>
      <c r="B1128" s="13"/>
      <c r="C1128" s="13"/>
      <c r="D1128" s="6" t="e">
        <f t="shared" si="17"/>
        <v>#DIV/0!</v>
      </c>
      <c r="E1128" s="13"/>
    </row>
    <row r="1129" spans="1:5">
      <c r="A1129" s="39" t="s">
        <v>902</v>
      </c>
      <c r="B1129" s="13"/>
      <c r="C1129" s="13"/>
      <c r="D1129" s="6" t="e">
        <f t="shared" si="17"/>
        <v>#DIV/0!</v>
      </c>
      <c r="E1129" s="13"/>
    </row>
    <row r="1130" spans="1:5">
      <c r="A1130" s="39" t="s">
        <v>903</v>
      </c>
      <c r="B1130" s="13"/>
      <c r="C1130" s="13"/>
      <c r="D1130" s="6" t="e">
        <f t="shared" si="17"/>
        <v>#DIV/0!</v>
      </c>
      <c r="E1130" s="13"/>
    </row>
    <row r="1131" spans="1:5">
      <c r="A1131" s="39" t="s">
        <v>904</v>
      </c>
      <c r="B1131" s="13"/>
      <c r="C1131" s="13"/>
      <c r="D1131" s="6" t="e">
        <f t="shared" si="17"/>
        <v>#DIV/0!</v>
      </c>
      <c r="E1131" s="13"/>
    </row>
    <row r="1132" spans="1:5">
      <c r="A1132" s="39" t="s">
        <v>905</v>
      </c>
      <c r="B1132" s="13"/>
      <c r="C1132" s="13"/>
      <c r="D1132" s="6" t="e">
        <f t="shared" si="17"/>
        <v>#DIV/0!</v>
      </c>
      <c r="E1132" s="13"/>
    </row>
    <row r="1133" spans="1:5">
      <c r="A1133" s="39" t="s">
        <v>906</v>
      </c>
      <c r="B1133" s="13"/>
      <c r="C1133" s="13"/>
      <c r="D1133" s="6" t="e">
        <f t="shared" si="17"/>
        <v>#DIV/0!</v>
      </c>
      <c r="E1133" s="13"/>
    </row>
    <row r="1134" spans="1:5">
      <c r="A1134" s="6" t="s">
        <v>907</v>
      </c>
      <c r="B1134" s="37">
        <f>SUM(B1135,B1146,B1150)</f>
        <v>0</v>
      </c>
      <c r="C1134" s="37">
        <f>SUM(C1135,C1146,C1150)</f>
        <v>49.41</v>
      </c>
      <c r="D1134" s="6" t="e">
        <f t="shared" si="17"/>
        <v>#DIV/0!</v>
      </c>
      <c r="E1134" s="37"/>
    </row>
    <row r="1135" spans="1:5">
      <c r="A1135" s="29" t="s">
        <v>908</v>
      </c>
      <c r="B1135" s="25">
        <f>SUM(B1136:B1145)</f>
        <v>0</v>
      </c>
      <c r="C1135" s="25">
        <f>SUM(C1136:C1145)</f>
        <v>1.47</v>
      </c>
      <c r="D1135" s="6" t="e">
        <f t="shared" si="17"/>
        <v>#DIV/0!</v>
      </c>
      <c r="E1135" s="25"/>
    </row>
    <row r="1136" spans="1:5">
      <c r="A1136" s="39" t="s">
        <v>909</v>
      </c>
      <c r="B1136" s="13"/>
      <c r="C1136" s="13"/>
      <c r="D1136" s="6" t="e">
        <f t="shared" si="17"/>
        <v>#DIV/0!</v>
      </c>
      <c r="E1136" s="13"/>
    </row>
    <row r="1137" spans="1:5">
      <c r="A1137" s="39" t="s">
        <v>910</v>
      </c>
      <c r="B1137" s="13"/>
      <c r="C1137" s="13"/>
      <c r="D1137" s="6" t="e">
        <f t="shared" si="17"/>
        <v>#DIV/0!</v>
      </c>
      <c r="E1137" s="13"/>
    </row>
    <row r="1138" spans="1:5">
      <c r="A1138" s="39" t="s">
        <v>911</v>
      </c>
      <c r="B1138" s="13"/>
      <c r="C1138" s="13"/>
      <c r="D1138" s="6" t="e">
        <f t="shared" si="17"/>
        <v>#DIV/0!</v>
      </c>
      <c r="E1138" s="13"/>
    </row>
    <row r="1139" spans="1:5">
      <c r="A1139" s="39" t="s">
        <v>912</v>
      </c>
      <c r="B1139" s="13"/>
      <c r="C1139" s="13"/>
      <c r="D1139" s="6" t="e">
        <f t="shared" si="17"/>
        <v>#DIV/0!</v>
      </c>
      <c r="E1139" s="13"/>
    </row>
    <row r="1140" spans="1:5">
      <c r="A1140" s="39" t="s">
        <v>913</v>
      </c>
      <c r="B1140" s="13"/>
      <c r="C1140" s="13"/>
      <c r="D1140" s="6" t="e">
        <f t="shared" si="17"/>
        <v>#DIV/0!</v>
      </c>
      <c r="E1140" s="13"/>
    </row>
    <row r="1141" spans="1:5">
      <c r="A1141" s="39" t="s">
        <v>914</v>
      </c>
      <c r="B1141" s="13"/>
      <c r="C1141" s="13"/>
      <c r="D1141" s="6" t="e">
        <f t="shared" si="17"/>
        <v>#DIV/0!</v>
      </c>
      <c r="E1141" s="13"/>
    </row>
    <row r="1142" spans="1:5">
      <c r="A1142" s="39" t="s">
        <v>915</v>
      </c>
      <c r="B1142" s="13"/>
      <c r="C1142" s="13">
        <v>1.47</v>
      </c>
      <c r="D1142" s="6" t="e">
        <f t="shared" si="17"/>
        <v>#DIV/0!</v>
      </c>
      <c r="E1142" s="13"/>
    </row>
    <row r="1143" spans="1:5">
      <c r="A1143" s="39" t="s">
        <v>916</v>
      </c>
      <c r="B1143" s="13"/>
      <c r="C1143" s="13"/>
      <c r="D1143" s="6" t="e">
        <f t="shared" si="17"/>
        <v>#DIV/0!</v>
      </c>
      <c r="E1143" s="13"/>
    </row>
    <row r="1144" spans="1:5">
      <c r="A1144" s="39" t="s">
        <v>917</v>
      </c>
      <c r="B1144" s="13"/>
      <c r="C1144" s="13"/>
      <c r="D1144" s="6" t="e">
        <f t="shared" si="17"/>
        <v>#DIV/0!</v>
      </c>
      <c r="E1144" s="13"/>
    </row>
    <row r="1145" spans="1:5">
      <c r="A1145" s="39" t="s">
        <v>918</v>
      </c>
      <c r="B1145" s="13"/>
      <c r="C1145" s="13"/>
      <c r="D1145" s="6" t="e">
        <f t="shared" si="17"/>
        <v>#DIV/0!</v>
      </c>
      <c r="E1145" s="13"/>
    </row>
    <row r="1146" spans="1:5">
      <c r="A1146" s="29" t="s">
        <v>919</v>
      </c>
      <c r="B1146" s="25">
        <f>SUM(B1147:B1149)</f>
        <v>0</v>
      </c>
      <c r="C1146" s="25">
        <f>SUM(C1147:C1149)</f>
        <v>47.94</v>
      </c>
      <c r="D1146" s="6" t="e">
        <f t="shared" si="17"/>
        <v>#DIV/0!</v>
      </c>
      <c r="E1146" s="25"/>
    </row>
    <row r="1147" spans="1:5">
      <c r="A1147" s="39" t="s">
        <v>920</v>
      </c>
      <c r="B1147" s="13"/>
      <c r="C1147" s="13">
        <v>47.94</v>
      </c>
      <c r="D1147" s="6" t="e">
        <f t="shared" si="17"/>
        <v>#DIV/0!</v>
      </c>
      <c r="E1147" s="13"/>
    </row>
    <row r="1148" spans="1:5">
      <c r="A1148" s="39" t="s">
        <v>921</v>
      </c>
      <c r="B1148" s="13"/>
      <c r="C1148" s="13"/>
      <c r="D1148" s="6" t="e">
        <f t="shared" si="17"/>
        <v>#DIV/0!</v>
      </c>
      <c r="E1148" s="13"/>
    </row>
    <row r="1149" spans="1:5">
      <c r="A1149" s="39" t="s">
        <v>922</v>
      </c>
      <c r="B1149" s="13"/>
      <c r="C1149" s="13"/>
      <c r="D1149" s="6" t="e">
        <f t="shared" si="17"/>
        <v>#DIV/0!</v>
      </c>
      <c r="E1149" s="13"/>
    </row>
    <row r="1150" spans="1:5">
      <c r="A1150" s="29" t="s">
        <v>923</v>
      </c>
      <c r="B1150" s="25">
        <f>SUM(B1151:B1153)</f>
        <v>0</v>
      </c>
      <c r="C1150" s="25">
        <f>SUM(C1151:C1153)</f>
        <v>0</v>
      </c>
      <c r="D1150" s="6" t="e">
        <f t="shared" si="17"/>
        <v>#DIV/0!</v>
      </c>
      <c r="E1150" s="25"/>
    </row>
    <row r="1151" spans="1:5">
      <c r="A1151" s="39" t="s">
        <v>924</v>
      </c>
      <c r="B1151" s="13"/>
      <c r="C1151" s="13"/>
      <c r="D1151" s="6" t="e">
        <f t="shared" si="17"/>
        <v>#DIV/0!</v>
      </c>
      <c r="E1151" s="13"/>
    </row>
    <row r="1152" spans="1:5">
      <c r="A1152" s="39" t="s">
        <v>925</v>
      </c>
      <c r="B1152" s="13"/>
      <c r="C1152" s="13"/>
      <c r="D1152" s="6" t="e">
        <f t="shared" si="17"/>
        <v>#DIV/0!</v>
      </c>
      <c r="E1152" s="13"/>
    </row>
    <row r="1153" spans="1:5">
      <c r="A1153" s="39" t="s">
        <v>926</v>
      </c>
      <c r="B1153" s="13"/>
      <c r="C1153" s="13"/>
      <c r="D1153" s="6" t="e">
        <f t="shared" si="17"/>
        <v>#DIV/0!</v>
      </c>
      <c r="E1153" s="13"/>
    </row>
    <row r="1154" spans="1:5">
      <c r="A1154" s="6" t="s">
        <v>927</v>
      </c>
      <c r="B1154" s="37">
        <f>SUM(B1155,B1170,B1184,B1189,B1195)</f>
        <v>0</v>
      </c>
      <c r="C1154" s="37">
        <f>SUM(C1155,C1170,C1184,C1189,C1195)</f>
        <v>0</v>
      </c>
      <c r="D1154" s="6" t="e">
        <f t="shared" si="17"/>
        <v>#DIV/0!</v>
      </c>
      <c r="E1154" s="37"/>
    </row>
    <row r="1155" spans="1:5">
      <c r="A1155" s="29" t="s">
        <v>928</v>
      </c>
      <c r="B1155" s="25">
        <f>SUM(B1156:B1169)</f>
        <v>0</v>
      </c>
      <c r="C1155" s="25">
        <f>SUM(C1156:C1169)</f>
        <v>0</v>
      </c>
      <c r="D1155" s="6" t="e">
        <f t="shared" si="17"/>
        <v>#DIV/0!</v>
      </c>
      <c r="E1155" s="25"/>
    </row>
    <row r="1156" spans="1:5">
      <c r="A1156" s="39" t="s">
        <v>54</v>
      </c>
      <c r="B1156" s="13"/>
      <c r="C1156" s="13"/>
      <c r="D1156" s="6" t="e">
        <f t="shared" si="17"/>
        <v>#DIV/0!</v>
      </c>
      <c r="E1156" s="13"/>
    </row>
    <row r="1157" spans="1:5">
      <c r="A1157" s="39" t="s">
        <v>43</v>
      </c>
      <c r="B1157" s="13"/>
      <c r="C1157" s="13"/>
      <c r="D1157" s="6" t="e">
        <f t="shared" si="17"/>
        <v>#DIV/0!</v>
      </c>
      <c r="E1157" s="13"/>
    </row>
    <row r="1158" spans="1:5">
      <c r="A1158" s="39" t="s">
        <v>44</v>
      </c>
      <c r="B1158" s="13"/>
      <c r="C1158" s="13"/>
      <c r="D1158" s="6" t="e">
        <f t="shared" ref="D1158:D1221" si="18">C1158*100/B1158</f>
        <v>#DIV/0!</v>
      </c>
      <c r="E1158" s="13"/>
    </row>
    <row r="1159" spans="1:5">
      <c r="A1159" s="39" t="s">
        <v>929</v>
      </c>
      <c r="B1159" s="13"/>
      <c r="C1159" s="13"/>
      <c r="D1159" s="6" t="e">
        <f t="shared" si="18"/>
        <v>#DIV/0!</v>
      </c>
      <c r="E1159" s="13"/>
    </row>
    <row r="1160" spans="1:5">
      <c r="A1160" s="39" t="s">
        <v>930</v>
      </c>
      <c r="B1160" s="13"/>
      <c r="C1160" s="13"/>
      <c r="D1160" s="6" t="e">
        <f t="shared" si="18"/>
        <v>#DIV/0!</v>
      </c>
      <c r="E1160" s="13"/>
    </row>
    <row r="1161" spans="1:5">
      <c r="A1161" s="39" t="s">
        <v>931</v>
      </c>
      <c r="B1161" s="13"/>
      <c r="C1161" s="13"/>
      <c r="D1161" s="6" t="e">
        <f t="shared" si="18"/>
        <v>#DIV/0!</v>
      </c>
      <c r="E1161" s="13"/>
    </row>
    <row r="1162" spans="1:5">
      <c r="A1162" s="39" t="s">
        <v>932</v>
      </c>
      <c r="B1162" s="13"/>
      <c r="C1162" s="13"/>
      <c r="D1162" s="6" t="e">
        <f t="shared" si="18"/>
        <v>#DIV/0!</v>
      </c>
      <c r="E1162" s="13"/>
    </row>
    <row r="1163" spans="1:5">
      <c r="A1163" s="39" t="s">
        <v>933</v>
      </c>
      <c r="B1163" s="13"/>
      <c r="C1163" s="13"/>
      <c r="D1163" s="6" t="e">
        <f t="shared" si="18"/>
        <v>#DIV/0!</v>
      </c>
      <c r="E1163" s="13"/>
    </row>
    <row r="1164" spans="1:5">
      <c r="A1164" s="39" t="s">
        <v>934</v>
      </c>
      <c r="B1164" s="13"/>
      <c r="C1164" s="13"/>
      <c r="D1164" s="6" t="e">
        <f t="shared" si="18"/>
        <v>#DIV/0!</v>
      </c>
      <c r="E1164" s="13"/>
    </row>
    <row r="1165" spans="1:5">
      <c r="A1165" s="39" t="s">
        <v>935</v>
      </c>
      <c r="B1165" s="13"/>
      <c r="C1165" s="13"/>
      <c r="D1165" s="6" t="e">
        <f t="shared" si="18"/>
        <v>#DIV/0!</v>
      </c>
      <c r="E1165" s="13"/>
    </row>
    <row r="1166" spans="1:5">
      <c r="A1166" s="39" t="s">
        <v>936</v>
      </c>
      <c r="B1166" s="13"/>
      <c r="C1166" s="13"/>
      <c r="D1166" s="6" t="e">
        <f t="shared" si="18"/>
        <v>#DIV/0!</v>
      </c>
      <c r="E1166" s="13"/>
    </row>
    <row r="1167" spans="1:5">
      <c r="A1167" s="39" t="s">
        <v>937</v>
      </c>
      <c r="B1167" s="13"/>
      <c r="C1167" s="13"/>
      <c r="D1167" s="6" t="e">
        <f t="shared" si="18"/>
        <v>#DIV/0!</v>
      </c>
      <c r="E1167" s="13"/>
    </row>
    <row r="1168" spans="1:5">
      <c r="A1168" s="39" t="s">
        <v>51</v>
      </c>
      <c r="B1168" s="13"/>
      <c r="C1168" s="13"/>
      <c r="D1168" s="6" t="e">
        <f t="shared" si="18"/>
        <v>#DIV/0!</v>
      </c>
      <c r="E1168" s="13"/>
    </row>
    <row r="1169" spans="1:5">
      <c r="A1169" s="39" t="s">
        <v>938</v>
      </c>
      <c r="B1169" s="13"/>
      <c r="C1169" s="13"/>
      <c r="D1169" s="6" t="e">
        <f t="shared" si="18"/>
        <v>#DIV/0!</v>
      </c>
      <c r="E1169" s="13"/>
    </row>
    <row r="1170" spans="1:5">
      <c r="A1170" s="29" t="s">
        <v>939</v>
      </c>
      <c r="B1170" s="25">
        <f>SUM(B1171:B1183)</f>
        <v>0</v>
      </c>
      <c r="C1170" s="25">
        <f>SUM(C1171:C1183)</f>
        <v>0</v>
      </c>
      <c r="D1170" s="6" t="e">
        <f t="shared" si="18"/>
        <v>#DIV/0!</v>
      </c>
      <c r="E1170" s="25"/>
    </row>
    <row r="1171" spans="1:5">
      <c r="A1171" s="39" t="s">
        <v>54</v>
      </c>
      <c r="B1171" s="13"/>
      <c r="C1171" s="13"/>
      <c r="D1171" s="6" t="e">
        <f t="shared" si="18"/>
        <v>#DIV/0!</v>
      </c>
      <c r="E1171" s="13"/>
    </row>
    <row r="1172" spans="1:5">
      <c r="A1172" s="39" t="s">
        <v>43</v>
      </c>
      <c r="B1172" s="13"/>
      <c r="C1172" s="13"/>
      <c r="D1172" s="6" t="e">
        <f t="shared" si="18"/>
        <v>#DIV/0!</v>
      </c>
      <c r="E1172" s="13"/>
    </row>
    <row r="1173" spans="1:5">
      <c r="A1173" s="39" t="s">
        <v>44</v>
      </c>
      <c r="B1173" s="13"/>
      <c r="C1173" s="13"/>
      <c r="D1173" s="6" t="e">
        <f t="shared" si="18"/>
        <v>#DIV/0!</v>
      </c>
      <c r="E1173" s="13"/>
    </row>
    <row r="1174" spans="1:5">
      <c r="A1174" s="39" t="s">
        <v>940</v>
      </c>
      <c r="B1174" s="13"/>
      <c r="C1174" s="13"/>
      <c r="D1174" s="6" t="e">
        <f t="shared" si="18"/>
        <v>#DIV/0!</v>
      </c>
      <c r="E1174" s="13"/>
    </row>
    <row r="1175" spans="1:5">
      <c r="A1175" s="39" t="s">
        <v>941</v>
      </c>
      <c r="B1175" s="13"/>
      <c r="C1175" s="13"/>
      <c r="D1175" s="6" t="e">
        <f t="shared" si="18"/>
        <v>#DIV/0!</v>
      </c>
      <c r="E1175" s="13"/>
    </row>
    <row r="1176" spans="1:5">
      <c r="A1176" s="39" t="s">
        <v>942</v>
      </c>
      <c r="B1176" s="13"/>
      <c r="C1176" s="13"/>
      <c r="D1176" s="6" t="e">
        <f t="shared" si="18"/>
        <v>#DIV/0!</v>
      </c>
      <c r="E1176" s="13"/>
    </row>
    <row r="1177" spans="1:5">
      <c r="A1177" s="39" t="s">
        <v>943</v>
      </c>
      <c r="B1177" s="13"/>
      <c r="C1177" s="13"/>
      <c r="D1177" s="6" t="e">
        <f t="shared" si="18"/>
        <v>#DIV/0!</v>
      </c>
      <c r="E1177" s="13"/>
    </row>
    <row r="1178" spans="1:5">
      <c r="A1178" s="39" t="s">
        <v>944</v>
      </c>
      <c r="B1178" s="13"/>
      <c r="C1178" s="13"/>
      <c r="D1178" s="6" t="e">
        <f t="shared" si="18"/>
        <v>#DIV/0!</v>
      </c>
      <c r="E1178" s="13"/>
    </row>
    <row r="1179" spans="1:5">
      <c r="A1179" s="39" t="s">
        <v>945</v>
      </c>
      <c r="B1179" s="13"/>
      <c r="C1179" s="13"/>
      <c r="D1179" s="6" t="e">
        <f t="shared" si="18"/>
        <v>#DIV/0!</v>
      </c>
      <c r="E1179" s="13"/>
    </row>
    <row r="1180" spans="1:5">
      <c r="A1180" s="39" t="s">
        <v>946</v>
      </c>
      <c r="B1180" s="13"/>
      <c r="C1180" s="13"/>
      <c r="D1180" s="6" t="e">
        <f t="shared" si="18"/>
        <v>#DIV/0!</v>
      </c>
      <c r="E1180" s="13"/>
    </row>
    <row r="1181" spans="1:5">
      <c r="A1181" s="39" t="s">
        <v>947</v>
      </c>
      <c r="B1181" s="13"/>
      <c r="C1181" s="13"/>
      <c r="D1181" s="6" t="e">
        <f t="shared" si="18"/>
        <v>#DIV/0!</v>
      </c>
      <c r="E1181" s="13"/>
    </row>
    <row r="1182" spans="1:5">
      <c r="A1182" s="39" t="s">
        <v>51</v>
      </c>
      <c r="B1182" s="13"/>
      <c r="C1182" s="13"/>
      <c r="D1182" s="6" t="e">
        <f t="shared" si="18"/>
        <v>#DIV/0!</v>
      </c>
      <c r="E1182" s="13"/>
    </row>
    <row r="1183" spans="1:5">
      <c r="A1183" s="39" t="s">
        <v>948</v>
      </c>
      <c r="B1183" s="13"/>
      <c r="C1183" s="13"/>
      <c r="D1183" s="6" t="e">
        <f t="shared" si="18"/>
        <v>#DIV/0!</v>
      </c>
      <c r="E1183" s="13"/>
    </row>
    <row r="1184" spans="1:5">
      <c r="A1184" s="29" t="s">
        <v>949</v>
      </c>
      <c r="B1184" s="25">
        <f>SUM(B1185:B1188)</f>
        <v>0</v>
      </c>
      <c r="C1184" s="25">
        <f>SUM(C1185:C1188)</f>
        <v>0</v>
      </c>
      <c r="D1184" s="6" t="e">
        <f t="shared" si="18"/>
        <v>#DIV/0!</v>
      </c>
      <c r="E1184" s="25"/>
    </row>
    <row r="1185" spans="1:5">
      <c r="A1185" s="39" t="s">
        <v>950</v>
      </c>
      <c r="B1185" s="13"/>
      <c r="C1185" s="13"/>
      <c r="D1185" s="6" t="e">
        <f t="shared" si="18"/>
        <v>#DIV/0!</v>
      </c>
      <c r="E1185" s="13"/>
    </row>
    <row r="1186" spans="1:5">
      <c r="A1186" s="39" t="s">
        <v>951</v>
      </c>
      <c r="B1186" s="13"/>
      <c r="C1186" s="13"/>
      <c r="D1186" s="6" t="e">
        <f t="shared" si="18"/>
        <v>#DIV/0!</v>
      </c>
      <c r="E1186" s="13"/>
    </row>
    <row r="1187" spans="1:5">
      <c r="A1187" s="39" t="s">
        <v>952</v>
      </c>
      <c r="B1187" s="13"/>
      <c r="C1187" s="13"/>
      <c r="D1187" s="6" t="e">
        <f t="shared" si="18"/>
        <v>#DIV/0!</v>
      </c>
      <c r="E1187" s="13"/>
    </row>
    <row r="1188" spans="1:5">
      <c r="A1188" s="39" t="s">
        <v>953</v>
      </c>
      <c r="B1188" s="13"/>
      <c r="C1188" s="13"/>
      <c r="D1188" s="6" t="e">
        <f t="shared" si="18"/>
        <v>#DIV/0!</v>
      </c>
      <c r="E1188" s="13"/>
    </row>
    <row r="1189" spans="1:5">
      <c r="A1189" s="29" t="s">
        <v>954</v>
      </c>
      <c r="B1189" s="25">
        <f>SUM(B1190:B1194)</f>
        <v>0</v>
      </c>
      <c r="C1189" s="25">
        <f>SUM(C1190:C1194)</f>
        <v>0</v>
      </c>
      <c r="D1189" s="6" t="e">
        <f t="shared" si="18"/>
        <v>#DIV/0!</v>
      </c>
      <c r="E1189" s="25"/>
    </row>
    <row r="1190" spans="1:5">
      <c r="A1190" s="39" t="s">
        <v>955</v>
      </c>
      <c r="B1190" s="13"/>
      <c r="C1190" s="13"/>
      <c r="D1190" s="6" t="e">
        <f t="shared" si="18"/>
        <v>#DIV/0!</v>
      </c>
      <c r="E1190" s="13"/>
    </row>
    <row r="1191" spans="1:5">
      <c r="A1191" s="39" t="s">
        <v>956</v>
      </c>
      <c r="B1191" s="13"/>
      <c r="C1191" s="13"/>
      <c r="D1191" s="6" t="e">
        <f t="shared" si="18"/>
        <v>#DIV/0!</v>
      </c>
      <c r="E1191" s="13"/>
    </row>
    <row r="1192" spans="1:5">
      <c r="A1192" s="39" t="s">
        <v>957</v>
      </c>
      <c r="B1192" s="13"/>
      <c r="C1192" s="13"/>
      <c r="D1192" s="6" t="e">
        <f t="shared" si="18"/>
        <v>#DIV/0!</v>
      </c>
      <c r="E1192" s="13"/>
    </row>
    <row r="1193" spans="1:5">
      <c r="A1193" s="39" t="s">
        <v>958</v>
      </c>
      <c r="B1193" s="13"/>
      <c r="C1193" s="13"/>
      <c r="D1193" s="6" t="e">
        <f t="shared" si="18"/>
        <v>#DIV/0!</v>
      </c>
      <c r="E1193" s="13"/>
    </row>
    <row r="1194" spans="1:5">
      <c r="A1194" s="39" t="s">
        <v>959</v>
      </c>
      <c r="B1194" s="13"/>
      <c r="C1194" s="13"/>
      <c r="D1194" s="6" t="e">
        <f t="shared" si="18"/>
        <v>#DIV/0!</v>
      </c>
      <c r="E1194" s="13"/>
    </row>
    <row r="1195" spans="1:5">
      <c r="A1195" s="29" t="s">
        <v>960</v>
      </c>
      <c r="B1195" s="25">
        <f>SUM(B1196:B1206)</f>
        <v>0</v>
      </c>
      <c r="C1195" s="25">
        <f>SUM(C1196:C1206)</f>
        <v>0</v>
      </c>
      <c r="D1195" s="6" t="e">
        <f t="shared" si="18"/>
        <v>#DIV/0!</v>
      </c>
      <c r="E1195" s="25"/>
    </row>
    <row r="1196" spans="1:5">
      <c r="A1196" s="39" t="s">
        <v>961</v>
      </c>
      <c r="B1196" s="13"/>
      <c r="C1196" s="13"/>
      <c r="D1196" s="6" t="e">
        <f t="shared" si="18"/>
        <v>#DIV/0!</v>
      </c>
      <c r="E1196" s="13"/>
    </row>
    <row r="1197" spans="1:5">
      <c r="A1197" s="39" t="s">
        <v>962</v>
      </c>
      <c r="B1197" s="13"/>
      <c r="C1197" s="13"/>
      <c r="D1197" s="6" t="e">
        <f t="shared" si="18"/>
        <v>#DIV/0!</v>
      </c>
      <c r="E1197" s="13"/>
    </row>
    <row r="1198" spans="1:5">
      <c r="A1198" s="39" t="s">
        <v>963</v>
      </c>
      <c r="B1198" s="13"/>
      <c r="C1198" s="13"/>
      <c r="D1198" s="6" t="e">
        <f t="shared" si="18"/>
        <v>#DIV/0!</v>
      </c>
      <c r="E1198" s="13"/>
    </row>
    <row r="1199" spans="1:5">
      <c r="A1199" s="39" t="s">
        <v>964</v>
      </c>
      <c r="B1199" s="13"/>
      <c r="C1199" s="13"/>
      <c r="D1199" s="6" t="e">
        <f t="shared" si="18"/>
        <v>#DIV/0!</v>
      </c>
      <c r="E1199" s="13"/>
    </row>
    <row r="1200" spans="1:5">
      <c r="A1200" s="39" t="s">
        <v>965</v>
      </c>
      <c r="B1200" s="13"/>
      <c r="C1200" s="13"/>
      <c r="D1200" s="6" t="e">
        <f t="shared" si="18"/>
        <v>#DIV/0!</v>
      </c>
      <c r="E1200" s="13"/>
    </row>
    <row r="1201" spans="1:5">
      <c r="A1201" s="39" t="s">
        <v>966</v>
      </c>
      <c r="B1201" s="13"/>
      <c r="C1201" s="13"/>
      <c r="D1201" s="6" t="e">
        <f t="shared" si="18"/>
        <v>#DIV/0!</v>
      </c>
      <c r="E1201" s="13"/>
    </row>
    <row r="1202" spans="1:5">
      <c r="A1202" s="39" t="s">
        <v>967</v>
      </c>
      <c r="B1202" s="13"/>
      <c r="C1202" s="13"/>
      <c r="D1202" s="6" t="e">
        <f t="shared" si="18"/>
        <v>#DIV/0!</v>
      </c>
      <c r="E1202" s="13"/>
    </row>
    <row r="1203" spans="1:5">
      <c r="A1203" s="39" t="s">
        <v>968</v>
      </c>
      <c r="B1203" s="13"/>
      <c r="C1203" s="13"/>
      <c r="D1203" s="6" t="e">
        <f t="shared" si="18"/>
        <v>#DIV/0!</v>
      </c>
      <c r="E1203" s="13"/>
    </row>
    <row r="1204" spans="1:5">
      <c r="A1204" s="39" t="s">
        <v>969</v>
      </c>
      <c r="B1204" s="13"/>
      <c r="C1204" s="13"/>
      <c r="D1204" s="6" t="e">
        <f t="shared" si="18"/>
        <v>#DIV/0!</v>
      </c>
      <c r="E1204" s="13"/>
    </row>
    <row r="1205" spans="1:5">
      <c r="A1205" s="39" t="s">
        <v>970</v>
      </c>
      <c r="B1205" s="13"/>
      <c r="C1205" s="13"/>
      <c r="D1205" s="6" t="e">
        <f t="shared" si="18"/>
        <v>#DIV/0!</v>
      </c>
      <c r="E1205" s="13"/>
    </row>
    <row r="1206" spans="1:5">
      <c r="A1206" s="39" t="s">
        <v>971</v>
      </c>
      <c r="B1206" s="13"/>
      <c r="C1206" s="13"/>
      <c r="D1206" s="6" t="e">
        <f t="shared" si="18"/>
        <v>#DIV/0!</v>
      </c>
      <c r="E1206" s="13"/>
    </row>
    <row r="1207" spans="1:5">
      <c r="A1207" s="6" t="s">
        <v>972</v>
      </c>
      <c r="B1207" s="37">
        <f>SUM(B1208,B1220,B1226,B1232,B1240,B1253,B1257,B1263)</f>
        <v>0</v>
      </c>
      <c r="C1207" s="37">
        <f>SUM(C1208,C1220,C1226,C1232,C1240,C1253,C1257,C1263)</f>
        <v>0</v>
      </c>
      <c r="D1207" s="6" t="e">
        <f t="shared" si="18"/>
        <v>#DIV/0!</v>
      </c>
      <c r="E1207" s="37"/>
    </row>
    <row r="1208" spans="1:5">
      <c r="A1208" s="29" t="s">
        <v>973</v>
      </c>
      <c r="B1208" s="25">
        <f>SUM(B1209:B1219)</f>
        <v>0</v>
      </c>
      <c r="C1208" s="25">
        <f>SUM(C1209:C1219)</f>
        <v>0</v>
      </c>
      <c r="D1208" s="6" t="e">
        <f t="shared" si="18"/>
        <v>#DIV/0!</v>
      </c>
      <c r="E1208" s="25"/>
    </row>
    <row r="1209" spans="1:5">
      <c r="A1209" s="39" t="s">
        <v>54</v>
      </c>
      <c r="B1209" s="13"/>
      <c r="C1209" s="13"/>
      <c r="D1209" s="6" t="e">
        <f t="shared" si="18"/>
        <v>#DIV/0!</v>
      </c>
      <c r="E1209" s="13"/>
    </row>
    <row r="1210" spans="1:5">
      <c r="A1210" s="39" t="s">
        <v>43</v>
      </c>
      <c r="B1210" s="13"/>
      <c r="C1210" s="13"/>
      <c r="D1210" s="6" t="e">
        <f t="shared" si="18"/>
        <v>#DIV/0!</v>
      </c>
      <c r="E1210" s="13"/>
    </row>
    <row r="1211" spans="1:5">
      <c r="A1211" s="39" t="s">
        <v>44</v>
      </c>
      <c r="B1211" s="13"/>
      <c r="C1211" s="13"/>
      <c r="D1211" s="6" t="e">
        <f t="shared" si="18"/>
        <v>#DIV/0!</v>
      </c>
      <c r="E1211" s="13"/>
    </row>
    <row r="1212" spans="1:5">
      <c r="A1212" s="39" t="s">
        <v>974</v>
      </c>
      <c r="B1212" s="13"/>
      <c r="C1212" s="13"/>
      <c r="D1212" s="6" t="e">
        <f t="shared" si="18"/>
        <v>#DIV/0!</v>
      </c>
      <c r="E1212" s="13"/>
    </row>
    <row r="1213" spans="1:5">
      <c r="A1213" s="39" t="s">
        <v>975</v>
      </c>
      <c r="B1213" s="13"/>
      <c r="C1213" s="13"/>
      <c r="D1213" s="6" t="e">
        <f t="shared" si="18"/>
        <v>#DIV/0!</v>
      </c>
      <c r="E1213" s="13"/>
    </row>
    <row r="1214" spans="1:5">
      <c r="A1214" s="39" t="s">
        <v>976</v>
      </c>
      <c r="B1214" s="13"/>
      <c r="C1214" s="13"/>
      <c r="D1214" s="6" t="e">
        <f t="shared" si="18"/>
        <v>#DIV/0!</v>
      </c>
      <c r="E1214" s="13"/>
    </row>
    <row r="1215" spans="1:5">
      <c r="A1215" s="39" t="s">
        <v>977</v>
      </c>
      <c r="B1215" s="13"/>
      <c r="C1215" s="13"/>
      <c r="D1215" s="6" t="e">
        <f t="shared" si="18"/>
        <v>#DIV/0!</v>
      </c>
      <c r="E1215" s="13"/>
    </row>
    <row r="1216" spans="1:5">
      <c r="A1216" s="39" t="s">
        <v>978</v>
      </c>
      <c r="B1216" s="13"/>
      <c r="C1216" s="13"/>
      <c r="D1216" s="6" t="e">
        <f t="shared" si="18"/>
        <v>#DIV/0!</v>
      </c>
      <c r="E1216" s="13"/>
    </row>
    <row r="1217" spans="1:5">
      <c r="A1217" s="39" t="s">
        <v>979</v>
      </c>
      <c r="B1217" s="13"/>
      <c r="C1217" s="13"/>
      <c r="D1217" s="6" t="e">
        <f t="shared" si="18"/>
        <v>#DIV/0!</v>
      </c>
      <c r="E1217" s="13"/>
    </row>
    <row r="1218" spans="1:5">
      <c r="A1218" s="39" t="s">
        <v>51</v>
      </c>
      <c r="B1218" s="13"/>
      <c r="C1218" s="13"/>
      <c r="D1218" s="6" t="e">
        <f t="shared" si="18"/>
        <v>#DIV/0!</v>
      </c>
      <c r="E1218" s="13"/>
    </row>
    <row r="1219" spans="1:5">
      <c r="A1219" s="39" t="s">
        <v>980</v>
      </c>
      <c r="B1219" s="13"/>
      <c r="C1219" s="13"/>
      <c r="D1219" s="6" t="e">
        <f t="shared" si="18"/>
        <v>#DIV/0!</v>
      </c>
      <c r="E1219" s="13"/>
    </row>
    <row r="1220" spans="1:5">
      <c r="A1220" s="29" t="s">
        <v>981</v>
      </c>
      <c r="B1220" s="25">
        <f>SUM(B1221:B1225)</f>
        <v>0</v>
      </c>
      <c r="C1220" s="25">
        <f>SUM(C1221:C1225)</f>
        <v>0</v>
      </c>
      <c r="D1220" s="6" t="e">
        <f t="shared" si="18"/>
        <v>#DIV/0!</v>
      </c>
      <c r="E1220" s="25"/>
    </row>
    <row r="1221" spans="1:5">
      <c r="A1221" s="39" t="s">
        <v>54</v>
      </c>
      <c r="B1221" s="13"/>
      <c r="C1221" s="13"/>
      <c r="D1221" s="6" t="e">
        <f t="shared" si="18"/>
        <v>#DIV/0!</v>
      </c>
      <c r="E1221" s="13"/>
    </row>
    <row r="1222" spans="1:5">
      <c r="A1222" s="39" t="s">
        <v>982</v>
      </c>
      <c r="B1222" s="13"/>
      <c r="C1222" s="13"/>
      <c r="D1222" s="6" t="e">
        <f t="shared" ref="D1222:D1278" si="19">C1222*100/B1222</f>
        <v>#DIV/0!</v>
      </c>
      <c r="E1222" s="13"/>
    </row>
    <row r="1223" spans="1:5">
      <c r="A1223" s="39" t="s">
        <v>44</v>
      </c>
      <c r="B1223" s="13"/>
      <c r="C1223" s="13"/>
      <c r="D1223" s="6" t="e">
        <f t="shared" si="19"/>
        <v>#DIV/0!</v>
      </c>
      <c r="E1223" s="13"/>
    </row>
    <row r="1224" spans="1:5">
      <c r="A1224" s="39" t="s">
        <v>983</v>
      </c>
      <c r="B1224" s="13"/>
      <c r="C1224" s="13"/>
      <c r="D1224" s="6" t="e">
        <f t="shared" si="19"/>
        <v>#DIV/0!</v>
      </c>
      <c r="E1224" s="13"/>
    </row>
    <row r="1225" spans="1:5">
      <c r="A1225" s="39" t="s">
        <v>984</v>
      </c>
      <c r="B1225" s="13"/>
      <c r="C1225" s="13"/>
      <c r="D1225" s="6" t="e">
        <f t="shared" si="19"/>
        <v>#DIV/0!</v>
      </c>
      <c r="E1225" s="13"/>
    </row>
    <row r="1226" spans="1:5">
      <c r="A1226" s="29" t="s">
        <v>985</v>
      </c>
      <c r="B1226" s="25">
        <f>SUM(B1227:B1231)</f>
        <v>0</v>
      </c>
      <c r="C1226" s="25">
        <f>SUM(C1227:C1231)</f>
        <v>0</v>
      </c>
      <c r="D1226" s="6" t="e">
        <f t="shared" si="19"/>
        <v>#DIV/0!</v>
      </c>
      <c r="E1226" s="25"/>
    </row>
    <row r="1227" spans="1:5">
      <c r="A1227" s="39" t="s">
        <v>54</v>
      </c>
      <c r="B1227" s="13"/>
      <c r="C1227" s="13"/>
      <c r="D1227" s="6" t="e">
        <f t="shared" si="19"/>
        <v>#DIV/0!</v>
      </c>
      <c r="E1227" s="13"/>
    </row>
    <row r="1228" spans="1:5">
      <c r="A1228" s="39" t="s">
        <v>43</v>
      </c>
      <c r="B1228" s="13"/>
      <c r="C1228" s="13"/>
      <c r="D1228" s="6" t="e">
        <f t="shared" si="19"/>
        <v>#DIV/0!</v>
      </c>
      <c r="E1228" s="13"/>
    </row>
    <row r="1229" spans="1:5">
      <c r="A1229" s="39" t="s">
        <v>44</v>
      </c>
      <c r="B1229" s="13"/>
      <c r="C1229" s="13"/>
      <c r="D1229" s="6" t="e">
        <f t="shared" si="19"/>
        <v>#DIV/0!</v>
      </c>
      <c r="E1229" s="13"/>
    </row>
    <row r="1230" spans="1:5">
      <c r="A1230" s="39" t="s">
        <v>986</v>
      </c>
      <c r="B1230" s="13"/>
      <c r="C1230" s="13"/>
      <c r="D1230" s="6" t="e">
        <f t="shared" si="19"/>
        <v>#DIV/0!</v>
      </c>
      <c r="E1230" s="13"/>
    </row>
    <row r="1231" spans="1:5">
      <c r="A1231" s="39" t="s">
        <v>987</v>
      </c>
      <c r="B1231" s="13"/>
      <c r="C1231" s="13"/>
      <c r="D1231" s="6" t="e">
        <f t="shared" si="19"/>
        <v>#DIV/0!</v>
      </c>
      <c r="E1231" s="13"/>
    </row>
    <row r="1232" spans="1:5">
      <c r="A1232" s="29" t="s">
        <v>988</v>
      </c>
      <c r="B1232" s="25">
        <f>SUM(B1233:B1239)</f>
        <v>0</v>
      </c>
      <c r="C1232" s="25">
        <f>SUM(C1233:C1239)</f>
        <v>0</v>
      </c>
      <c r="D1232" s="6" t="e">
        <f t="shared" si="19"/>
        <v>#DIV/0!</v>
      </c>
      <c r="E1232" s="25"/>
    </row>
    <row r="1233" spans="1:5">
      <c r="A1233" s="39" t="s">
        <v>54</v>
      </c>
      <c r="B1233" s="13"/>
      <c r="C1233" s="13"/>
      <c r="D1233" s="6" t="e">
        <f t="shared" si="19"/>
        <v>#DIV/0!</v>
      </c>
      <c r="E1233" s="13"/>
    </row>
    <row r="1234" spans="1:5">
      <c r="A1234" s="39" t="s">
        <v>43</v>
      </c>
      <c r="B1234" s="13"/>
      <c r="C1234" s="13"/>
      <c r="D1234" s="6" t="e">
        <f t="shared" si="19"/>
        <v>#DIV/0!</v>
      </c>
      <c r="E1234" s="13"/>
    </row>
    <row r="1235" spans="1:5">
      <c r="A1235" s="39" t="s">
        <v>44</v>
      </c>
      <c r="B1235" s="13"/>
      <c r="C1235" s="13"/>
      <c r="D1235" s="6" t="e">
        <f t="shared" si="19"/>
        <v>#DIV/0!</v>
      </c>
      <c r="E1235" s="13"/>
    </row>
    <row r="1236" spans="1:5">
      <c r="A1236" s="39" t="s">
        <v>989</v>
      </c>
      <c r="B1236" s="13"/>
      <c r="C1236" s="13"/>
      <c r="D1236" s="6" t="e">
        <f t="shared" si="19"/>
        <v>#DIV/0!</v>
      </c>
      <c r="E1236" s="13"/>
    </row>
    <row r="1237" spans="1:5">
      <c r="A1237" s="39" t="s">
        <v>990</v>
      </c>
      <c r="B1237" s="13"/>
      <c r="C1237" s="13"/>
      <c r="D1237" s="6" t="e">
        <f t="shared" si="19"/>
        <v>#DIV/0!</v>
      </c>
      <c r="E1237" s="13"/>
    </row>
    <row r="1238" spans="1:5">
      <c r="A1238" s="39" t="s">
        <v>51</v>
      </c>
      <c r="B1238" s="13"/>
      <c r="C1238" s="13"/>
      <c r="D1238" s="6" t="e">
        <f t="shared" si="19"/>
        <v>#DIV/0!</v>
      </c>
      <c r="E1238" s="13"/>
    </row>
    <row r="1239" spans="1:5">
      <c r="A1239" s="39" t="s">
        <v>991</v>
      </c>
      <c r="B1239" s="13"/>
      <c r="C1239" s="13"/>
      <c r="D1239" s="6" t="e">
        <f t="shared" si="19"/>
        <v>#DIV/0!</v>
      </c>
      <c r="E1239" s="13"/>
    </row>
    <row r="1240" spans="1:5">
      <c r="A1240" s="29" t="s">
        <v>992</v>
      </c>
      <c r="B1240" s="25">
        <f>SUM(B1241:B1252)</f>
        <v>0</v>
      </c>
      <c r="C1240" s="25">
        <f>SUM(C1241:C1252)</f>
        <v>0</v>
      </c>
      <c r="D1240" s="6" t="e">
        <f t="shared" si="19"/>
        <v>#DIV/0!</v>
      </c>
      <c r="E1240" s="25"/>
    </row>
    <row r="1241" spans="1:5">
      <c r="A1241" s="39" t="s">
        <v>54</v>
      </c>
      <c r="B1241" s="13"/>
      <c r="C1241" s="13"/>
      <c r="D1241" s="6" t="e">
        <f t="shared" si="19"/>
        <v>#DIV/0!</v>
      </c>
      <c r="E1241" s="13"/>
    </row>
    <row r="1242" spans="1:5">
      <c r="A1242" s="39" t="s">
        <v>43</v>
      </c>
      <c r="B1242" s="13"/>
      <c r="C1242" s="13"/>
      <c r="D1242" s="6" t="e">
        <f t="shared" si="19"/>
        <v>#DIV/0!</v>
      </c>
      <c r="E1242" s="13"/>
    </row>
    <row r="1243" spans="1:5">
      <c r="A1243" s="39" t="s">
        <v>44</v>
      </c>
      <c r="B1243" s="13"/>
      <c r="C1243" s="13"/>
      <c r="D1243" s="6" t="e">
        <f t="shared" si="19"/>
        <v>#DIV/0!</v>
      </c>
      <c r="E1243" s="13"/>
    </row>
    <row r="1244" spans="1:5">
      <c r="A1244" s="39" t="s">
        <v>993</v>
      </c>
      <c r="B1244" s="13"/>
      <c r="C1244" s="13"/>
      <c r="D1244" s="6" t="e">
        <f t="shared" si="19"/>
        <v>#DIV/0!</v>
      </c>
      <c r="E1244" s="13"/>
    </row>
    <row r="1245" spans="1:5">
      <c r="A1245" s="39" t="s">
        <v>994</v>
      </c>
      <c r="B1245" s="13"/>
      <c r="C1245" s="13"/>
      <c r="D1245" s="6" t="e">
        <f t="shared" si="19"/>
        <v>#DIV/0!</v>
      </c>
      <c r="E1245" s="13"/>
    </row>
    <row r="1246" spans="1:5">
      <c r="A1246" s="39" t="s">
        <v>995</v>
      </c>
      <c r="B1246" s="13"/>
      <c r="C1246" s="13"/>
      <c r="D1246" s="6" t="e">
        <f t="shared" si="19"/>
        <v>#DIV/0!</v>
      </c>
      <c r="E1246" s="13"/>
    </row>
    <row r="1247" spans="1:5">
      <c r="A1247" s="39" t="s">
        <v>996</v>
      </c>
      <c r="B1247" s="13"/>
      <c r="C1247" s="13"/>
      <c r="D1247" s="6" t="e">
        <f t="shared" si="19"/>
        <v>#DIV/0!</v>
      </c>
      <c r="E1247" s="13"/>
    </row>
    <row r="1248" spans="1:5">
      <c r="A1248" s="39" t="s">
        <v>997</v>
      </c>
      <c r="B1248" s="13"/>
      <c r="C1248" s="13"/>
      <c r="D1248" s="6" t="e">
        <f t="shared" si="19"/>
        <v>#DIV/0!</v>
      </c>
      <c r="E1248" s="13"/>
    </row>
    <row r="1249" spans="1:5">
      <c r="A1249" s="39" t="s">
        <v>998</v>
      </c>
      <c r="B1249" s="13"/>
      <c r="C1249" s="13"/>
      <c r="D1249" s="6" t="e">
        <f t="shared" si="19"/>
        <v>#DIV/0!</v>
      </c>
      <c r="E1249" s="13"/>
    </row>
    <row r="1250" spans="1:5">
      <c r="A1250" s="39" t="s">
        <v>999</v>
      </c>
      <c r="B1250" s="13"/>
      <c r="C1250" s="13"/>
      <c r="D1250" s="6" t="e">
        <f t="shared" si="19"/>
        <v>#DIV/0!</v>
      </c>
      <c r="E1250" s="13"/>
    </row>
    <row r="1251" spans="1:5">
      <c r="A1251" s="39" t="s">
        <v>1000</v>
      </c>
      <c r="B1251" s="13"/>
      <c r="C1251" s="13"/>
      <c r="D1251" s="6" t="e">
        <f t="shared" si="19"/>
        <v>#DIV/0!</v>
      </c>
      <c r="E1251" s="13"/>
    </row>
    <row r="1252" spans="1:5">
      <c r="A1252" s="39" t="s">
        <v>1001</v>
      </c>
      <c r="B1252" s="13"/>
      <c r="C1252" s="13"/>
      <c r="D1252" s="6" t="e">
        <f t="shared" si="19"/>
        <v>#DIV/0!</v>
      </c>
      <c r="E1252" s="13"/>
    </row>
    <row r="1253" spans="1:5">
      <c r="A1253" s="29" t="s">
        <v>1002</v>
      </c>
      <c r="B1253" s="25">
        <f>SUM(B1254:B1256)</f>
        <v>0</v>
      </c>
      <c r="C1253" s="25">
        <f>SUM(C1254:C1256)</f>
        <v>0</v>
      </c>
      <c r="D1253" s="6" t="e">
        <f t="shared" si="19"/>
        <v>#DIV/0!</v>
      </c>
      <c r="E1253" s="25"/>
    </row>
    <row r="1254" spans="1:5">
      <c r="A1254" s="39" t="s">
        <v>1003</v>
      </c>
      <c r="B1254" s="13"/>
      <c r="C1254" s="13"/>
      <c r="D1254" s="6" t="e">
        <f t="shared" si="19"/>
        <v>#DIV/0!</v>
      </c>
      <c r="E1254" s="13"/>
    </row>
    <row r="1255" spans="1:5">
      <c r="A1255" s="39" t="s">
        <v>1004</v>
      </c>
      <c r="B1255" s="13"/>
      <c r="C1255" s="13"/>
      <c r="D1255" s="6" t="e">
        <f t="shared" si="19"/>
        <v>#DIV/0!</v>
      </c>
      <c r="E1255" s="13"/>
    </row>
    <row r="1256" spans="1:5">
      <c r="A1256" s="39" t="s">
        <v>1005</v>
      </c>
      <c r="B1256" s="13"/>
      <c r="C1256" s="13"/>
      <c r="D1256" s="6" t="e">
        <f t="shared" si="19"/>
        <v>#DIV/0!</v>
      </c>
      <c r="E1256" s="13"/>
    </row>
    <row r="1257" spans="1:5">
      <c r="A1257" s="29" t="s">
        <v>1006</v>
      </c>
      <c r="B1257" s="25">
        <f>SUM(B1258:B1262)</f>
        <v>0</v>
      </c>
      <c r="C1257" s="25">
        <f>SUM(C1258:C1262)</f>
        <v>0</v>
      </c>
      <c r="D1257" s="6" t="e">
        <f t="shared" si="19"/>
        <v>#DIV/0!</v>
      </c>
      <c r="E1257" s="36"/>
    </row>
    <row r="1258" spans="1:5">
      <c r="A1258" s="39" t="s">
        <v>1007</v>
      </c>
      <c r="B1258" s="13"/>
      <c r="C1258" s="13"/>
      <c r="D1258" s="6" t="e">
        <f t="shared" si="19"/>
        <v>#DIV/0!</v>
      </c>
      <c r="E1258" s="13"/>
    </row>
    <row r="1259" spans="1:5">
      <c r="A1259" s="39" t="s">
        <v>1008</v>
      </c>
      <c r="B1259" s="13"/>
      <c r="C1259" s="13"/>
      <c r="D1259" s="6" t="e">
        <f t="shared" si="19"/>
        <v>#DIV/0!</v>
      </c>
      <c r="E1259" s="13"/>
    </row>
    <row r="1260" spans="1:5">
      <c r="A1260" s="39" t="s">
        <v>1009</v>
      </c>
      <c r="B1260" s="13"/>
      <c r="C1260" s="13"/>
      <c r="D1260" s="6" t="e">
        <f t="shared" si="19"/>
        <v>#DIV/0!</v>
      </c>
      <c r="E1260" s="13"/>
    </row>
    <row r="1261" spans="1:5">
      <c r="A1261" s="39" t="s">
        <v>1010</v>
      </c>
      <c r="B1261" s="13"/>
      <c r="C1261" s="13"/>
      <c r="D1261" s="6" t="e">
        <f t="shared" si="19"/>
        <v>#DIV/0!</v>
      </c>
      <c r="E1261" s="13"/>
    </row>
    <row r="1262" spans="1:5">
      <c r="A1262" s="39" t="s">
        <v>1011</v>
      </c>
      <c r="B1262" s="13"/>
      <c r="C1262" s="13"/>
      <c r="D1262" s="6" t="e">
        <f t="shared" si="19"/>
        <v>#DIV/0!</v>
      </c>
      <c r="E1262" s="13"/>
    </row>
    <row r="1263" spans="1:5">
      <c r="A1263" s="39" t="s">
        <v>1012</v>
      </c>
      <c r="B1263" s="13"/>
      <c r="C1263" s="13"/>
      <c r="D1263" s="6" t="e">
        <f t="shared" si="19"/>
        <v>#DIV/0!</v>
      </c>
      <c r="E1263" s="13"/>
    </row>
    <row r="1264" spans="1:5">
      <c r="A1264" s="41" t="s">
        <v>1013</v>
      </c>
      <c r="B1264" s="6"/>
      <c r="C1264" s="6"/>
      <c r="D1264" s="6" t="e">
        <f t="shared" si="19"/>
        <v>#DIV/0!</v>
      </c>
      <c r="E1264" s="6"/>
    </row>
    <row r="1265" spans="1:5">
      <c r="A1265" s="6" t="s">
        <v>1014</v>
      </c>
      <c r="B1265" s="37">
        <f>SUM(B1266)</f>
        <v>0</v>
      </c>
      <c r="C1265" s="37">
        <f>SUM(C1266)</f>
        <v>0</v>
      </c>
      <c r="D1265" s="6" t="e">
        <f t="shared" si="19"/>
        <v>#DIV/0!</v>
      </c>
      <c r="E1265" s="37"/>
    </row>
    <row r="1266" spans="1:5">
      <c r="A1266" s="29" t="s">
        <v>1015</v>
      </c>
      <c r="B1266" s="25">
        <f>SUM(B1267:B1270)</f>
        <v>0</v>
      </c>
      <c r="C1266" s="25">
        <f>SUM(C1267:C1270)</f>
        <v>0</v>
      </c>
      <c r="D1266" s="6" t="e">
        <f t="shared" si="19"/>
        <v>#DIV/0!</v>
      </c>
      <c r="E1266" s="25"/>
    </row>
    <row r="1267" spans="1:5">
      <c r="A1267" s="39" t="s">
        <v>1016</v>
      </c>
      <c r="B1267" s="13"/>
      <c r="C1267" s="13"/>
      <c r="D1267" s="6" t="e">
        <f t="shared" si="19"/>
        <v>#DIV/0!</v>
      </c>
      <c r="E1267" s="13"/>
    </row>
    <row r="1268" spans="1:5">
      <c r="A1268" s="39" t="s">
        <v>1017</v>
      </c>
      <c r="B1268" s="13"/>
      <c r="C1268" s="13"/>
      <c r="D1268" s="6" t="e">
        <f t="shared" si="19"/>
        <v>#DIV/0!</v>
      </c>
      <c r="E1268" s="13"/>
    </row>
    <row r="1269" spans="1:5">
      <c r="A1269" s="39" t="s">
        <v>1018</v>
      </c>
      <c r="B1269" s="13"/>
      <c r="C1269" s="13"/>
      <c r="D1269" s="6" t="e">
        <f t="shared" si="19"/>
        <v>#DIV/0!</v>
      </c>
      <c r="E1269" s="13"/>
    </row>
    <row r="1270" spans="1:5">
      <c r="A1270" s="39" t="s">
        <v>1019</v>
      </c>
      <c r="B1270" s="13"/>
      <c r="C1270" s="13"/>
      <c r="D1270" s="6" t="e">
        <f t="shared" si="19"/>
        <v>#DIV/0!</v>
      </c>
      <c r="E1270" s="13"/>
    </row>
    <row r="1271" spans="1:5">
      <c r="A1271" s="6" t="s">
        <v>1020</v>
      </c>
      <c r="B1271" s="37">
        <f>SUM(B1272)</f>
        <v>0</v>
      </c>
      <c r="C1271" s="37">
        <f>SUM(C1272)</f>
        <v>0</v>
      </c>
      <c r="D1271" s="6" t="e">
        <f t="shared" si="19"/>
        <v>#DIV/0!</v>
      </c>
      <c r="E1271" s="37"/>
    </row>
    <row r="1272" spans="1:5">
      <c r="A1272" s="13" t="s">
        <v>1021</v>
      </c>
      <c r="B1272" s="38"/>
      <c r="C1272" s="38"/>
      <c r="D1272" s="6" t="e">
        <f t="shared" si="19"/>
        <v>#DIV/0!</v>
      </c>
      <c r="E1272" s="38"/>
    </row>
    <row r="1273" spans="1:5">
      <c r="A1273" s="6" t="s">
        <v>1022</v>
      </c>
      <c r="B1273" s="37">
        <f>SUM(B1274:B1275)</f>
        <v>0</v>
      </c>
      <c r="C1273" s="37">
        <f>SUM(C1274:C1275)</f>
        <v>1068.53</v>
      </c>
      <c r="D1273" s="6" t="e">
        <f t="shared" si="19"/>
        <v>#DIV/0!</v>
      </c>
      <c r="E1273" s="37"/>
    </row>
    <row r="1274" spans="1:5">
      <c r="A1274" s="13" t="s">
        <v>1023</v>
      </c>
      <c r="B1274" s="42"/>
      <c r="C1274" s="42">
        <v>1056.02</v>
      </c>
      <c r="D1274" s="6" t="e">
        <f t="shared" si="19"/>
        <v>#DIV/0!</v>
      </c>
      <c r="E1274" s="42"/>
    </row>
    <row r="1275" spans="1:5">
      <c r="A1275" s="13" t="s">
        <v>869</v>
      </c>
      <c r="B1275" s="42"/>
      <c r="C1275" s="42">
        <v>12.51</v>
      </c>
      <c r="D1275" s="6" t="e">
        <f t="shared" si="19"/>
        <v>#DIV/0!</v>
      </c>
      <c r="E1275" s="42"/>
    </row>
    <row r="1276" spans="1:5">
      <c r="A1276" s="13"/>
      <c r="B1276" s="42"/>
      <c r="C1276" s="42"/>
      <c r="D1276" s="6"/>
      <c r="E1276" s="42"/>
    </row>
    <row r="1277" spans="1:5">
      <c r="A1277" s="13"/>
      <c r="B1277" s="42"/>
      <c r="C1277" s="42"/>
      <c r="D1277" s="6"/>
      <c r="E1277" s="42"/>
    </row>
    <row r="1278" spans="1:5" s="44" customFormat="1">
      <c r="A1278" s="15" t="s">
        <v>1024</v>
      </c>
      <c r="B1278" s="43">
        <f>SUM(B5,B250,B253,B265,B356,B409,B463,B520,B640,B712,B785,B804,B915,B979,B1045,B1065,B1080,B1090,B1134,B1154,B1207,B1264,B1265,B1271,B1273)</f>
        <v>0</v>
      </c>
      <c r="C1278" s="43">
        <f>SUM(C5,C250,C253,C265,C356,C409,C463,C520,C640,C712,C785,C804,C915,C979,C1045,C1065,C1080,C1090,C1134,C1154,C1207,C1264,C1265,C1271,C1273)</f>
        <v>13424.33</v>
      </c>
      <c r="D1278" s="16" t="e">
        <f t="shared" si="19"/>
        <v>#DIV/0!</v>
      </c>
      <c r="E1278" s="43"/>
    </row>
  </sheetData>
  <mergeCells count="1">
    <mergeCell ref="A2:E2"/>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F109"/>
  <sheetViews>
    <sheetView workbookViewId="0">
      <selection sqref="A1:XFD1048576"/>
    </sheetView>
  </sheetViews>
  <sheetFormatPr defaultColWidth="9" defaultRowHeight="14.25"/>
  <cols>
    <col min="1" max="1" width="44.75" style="47" customWidth="1"/>
    <col min="2" max="2" width="20.5" style="46" hidden="1" customWidth="1"/>
    <col min="3" max="3" width="16.625" style="46" customWidth="1"/>
    <col min="4" max="4" width="27.75" style="47" customWidth="1"/>
    <col min="5" max="5" width="16.75" style="47" hidden="1" customWidth="1"/>
    <col min="6" max="6" width="12.875" style="46" customWidth="1"/>
    <col min="7" max="16384" width="9" style="46"/>
  </cols>
  <sheetData>
    <row r="1" spans="1:6" ht="18" customHeight="1">
      <c r="A1" s="45" t="s">
        <v>1025</v>
      </c>
      <c r="B1" s="45"/>
    </row>
    <row r="2" spans="1:6" s="45" customFormat="1" ht="20.25">
      <c r="A2" s="309" t="s">
        <v>1026</v>
      </c>
      <c r="B2" s="309"/>
      <c r="C2" s="309"/>
      <c r="D2" s="309"/>
      <c r="E2" s="309"/>
      <c r="F2" s="309"/>
    </row>
    <row r="3" spans="1:6" ht="20.25" customHeight="1">
      <c r="A3" s="45"/>
      <c r="B3" s="45"/>
      <c r="F3" s="48" t="s">
        <v>2</v>
      </c>
    </row>
    <row r="4" spans="1:6" ht="31.5" customHeight="1">
      <c r="A4" s="310" t="s">
        <v>1027</v>
      </c>
      <c r="B4" s="311"/>
      <c r="C4" s="312"/>
      <c r="D4" s="310" t="s">
        <v>1028</v>
      </c>
      <c r="E4" s="311"/>
      <c r="F4" s="312"/>
    </row>
    <row r="5" spans="1:6" ht="21.95" customHeight="1">
      <c r="A5" s="49" t="s">
        <v>38</v>
      </c>
      <c r="B5" s="50" t="s">
        <v>4</v>
      </c>
      <c r="C5" s="49" t="s">
        <v>5</v>
      </c>
      <c r="D5" s="49" t="s">
        <v>38</v>
      </c>
      <c r="E5" s="50" t="s">
        <v>4</v>
      </c>
      <c r="F5" s="49" t="s">
        <v>5</v>
      </c>
    </row>
    <row r="6" spans="1:6" ht="20.100000000000001" customHeight="1">
      <c r="A6" s="51" t="s">
        <v>1029</v>
      </c>
      <c r="B6" s="52"/>
      <c r="C6" s="53">
        <v>5500</v>
      </c>
      <c r="D6" s="51" t="s">
        <v>1030</v>
      </c>
      <c r="E6" s="52"/>
      <c r="F6" s="53">
        <v>13424.33</v>
      </c>
    </row>
    <row r="7" spans="1:6" ht="20.100000000000001" customHeight="1">
      <c r="A7" s="54" t="s">
        <v>1031</v>
      </c>
      <c r="B7" s="55">
        <f>B8+B76+B77+B81+B82+B83+B84</f>
        <v>0</v>
      </c>
      <c r="C7" s="55">
        <f>C8+C76+C77+C81+C82+C83+C84</f>
        <v>7924.33</v>
      </c>
      <c r="D7" s="54" t="s">
        <v>1032</v>
      </c>
      <c r="E7" s="55">
        <f>SUM(E8,E77:E83)</f>
        <v>0</v>
      </c>
      <c r="F7" s="55">
        <f>SUM(F8,F77:F83)</f>
        <v>0</v>
      </c>
    </row>
    <row r="8" spans="1:6" ht="20.100000000000001" customHeight="1">
      <c r="A8" s="56" t="s">
        <v>1033</v>
      </c>
      <c r="B8" s="57">
        <f>B9+B16+B52</f>
        <v>0</v>
      </c>
      <c r="C8" s="57">
        <f>C9+C16+C52</f>
        <v>3124.3300000000004</v>
      </c>
      <c r="D8" s="56" t="s">
        <v>1034</v>
      </c>
      <c r="E8" s="57">
        <f>SUM(E9:E10)</f>
        <v>0</v>
      </c>
      <c r="F8" s="57">
        <f>SUM(F9:F10)</f>
        <v>0</v>
      </c>
    </row>
    <row r="9" spans="1:6" ht="20.100000000000001" customHeight="1">
      <c r="A9" s="56" t="s">
        <v>1035</v>
      </c>
      <c r="B9" s="57">
        <f>SUM(B10:B15)</f>
        <v>0</v>
      </c>
      <c r="C9" s="57">
        <f>SUM(C10:C15)</f>
        <v>1500</v>
      </c>
      <c r="D9" s="56" t="s">
        <v>1036</v>
      </c>
      <c r="E9" s="58"/>
      <c r="F9" s="53"/>
    </row>
    <row r="10" spans="1:6" ht="20.100000000000001" customHeight="1">
      <c r="A10" s="59" t="s">
        <v>1037</v>
      </c>
      <c r="B10" s="53"/>
      <c r="C10" s="53"/>
      <c r="D10" s="56" t="s">
        <v>1038</v>
      </c>
      <c r="E10" s="58"/>
      <c r="F10" s="53"/>
    </row>
    <row r="11" spans="1:6" ht="20.100000000000001" customHeight="1">
      <c r="A11" s="59" t="s">
        <v>1039</v>
      </c>
      <c r="B11" s="53"/>
      <c r="C11" s="53"/>
      <c r="D11" s="56"/>
      <c r="E11" s="58"/>
      <c r="F11" s="53"/>
    </row>
    <row r="12" spans="1:6" ht="20.100000000000001" customHeight="1">
      <c r="A12" s="59" t="s">
        <v>1040</v>
      </c>
      <c r="B12" s="53"/>
      <c r="C12" s="53">
        <v>1500</v>
      </c>
      <c r="D12" s="56" t="s">
        <v>33</v>
      </c>
      <c r="E12" s="58"/>
      <c r="F12" s="53"/>
    </row>
    <row r="13" spans="1:6" ht="20.100000000000001" customHeight="1">
      <c r="A13" s="59" t="s">
        <v>1041</v>
      </c>
      <c r="B13" s="53"/>
      <c r="C13" s="53"/>
      <c r="D13" s="56" t="s">
        <v>33</v>
      </c>
      <c r="E13" s="58"/>
      <c r="F13" s="53"/>
    </row>
    <row r="14" spans="1:6" ht="20.100000000000001" customHeight="1">
      <c r="A14" s="59" t="s">
        <v>1042</v>
      </c>
      <c r="B14" s="53"/>
      <c r="C14" s="53"/>
      <c r="D14" s="56" t="s">
        <v>33</v>
      </c>
      <c r="E14" s="58"/>
      <c r="F14" s="53"/>
    </row>
    <row r="15" spans="1:6" ht="20.100000000000001" customHeight="1">
      <c r="A15" s="59" t="s">
        <v>1043</v>
      </c>
      <c r="B15" s="53"/>
      <c r="C15" s="53"/>
      <c r="D15" s="56" t="s">
        <v>33</v>
      </c>
      <c r="E15" s="58"/>
      <c r="F15" s="53"/>
    </row>
    <row r="16" spans="1:6" ht="20.100000000000001" customHeight="1">
      <c r="A16" s="59" t="s">
        <v>1044</v>
      </c>
      <c r="B16" s="57">
        <f>SUM(B17:B51)</f>
        <v>0</v>
      </c>
      <c r="C16" s="57">
        <f>SUM(C17:C51)</f>
        <v>1562.26</v>
      </c>
      <c r="D16" s="56" t="s">
        <v>33</v>
      </c>
      <c r="E16" s="58"/>
      <c r="F16" s="53"/>
    </row>
    <row r="17" spans="1:6" ht="20.100000000000001" customHeight="1">
      <c r="A17" s="59" t="s">
        <v>1045</v>
      </c>
      <c r="B17" s="53"/>
      <c r="C17" s="53">
        <v>569.01</v>
      </c>
      <c r="D17" s="56" t="s">
        <v>33</v>
      </c>
      <c r="E17" s="58"/>
      <c r="F17" s="53"/>
    </row>
    <row r="18" spans="1:6" ht="20.100000000000001" customHeight="1">
      <c r="A18" s="60" t="s">
        <v>1046</v>
      </c>
      <c r="B18" s="53"/>
      <c r="C18" s="53"/>
      <c r="D18" s="56" t="s">
        <v>33</v>
      </c>
      <c r="E18" s="58"/>
      <c r="F18" s="53"/>
    </row>
    <row r="19" spans="1:6" ht="20.100000000000001" customHeight="1">
      <c r="A19" s="61" t="s">
        <v>1047</v>
      </c>
      <c r="B19" s="53"/>
      <c r="C19" s="53">
        <v>8</v>
      </c>
      <c r="D19" s="56" t="s">
        <v>33</v>
      </c>
      <c r="E19" s="58"/>
      <c r="F19" s="53"/>
    </row>
    <row r="20" spans="1:6" ht="20.100000000000001" customHeight="1">
      <c r="A20" s="61" t="s">
        <v>1048</v>
      </c>
      <c r="B20" s="53"/>
      <c r="C20" s="53"/>
      <c r="D20" s="56" t="s">
        <v>33</v>
      </c>
      <c r="E20" s="58"/>
      <c r="F20" s="53"/>
    </row>
    <row r="21" spans="1:6" ht="20.100000000000001" customHeight="1">
      <c r="A21" s="61" t="s">
        <v>1049</v>
      </c>
      <c r="B21" s="53"/>
      <c r="C21" s="53"/>
      <c r="D21" s="56" t="s">
        <v>33</v>
      </c>
      <c r="E21" s="58"/>
      <c r="F21" s="53"/>
    </row>
    <row r="22" spans="1:6" ht="20.100000000000001" customHeight="1">
      <c r="A22" s="61" t="s">
        <v>1050</v>
      </c>
      <c r="B22" s="53"/>
      <c r="C22" s="53"/>
      <c r="D22" s="56" t="s">
        <v>33</v>
      </c>
      <c r="E22" s="58"/>
      <c r="F22" s="53"/>
    </row>
    <row r="23" spans="1:6" ht="20.100000000000001" customHeight="1">
      <c r="A23" s="61" t="s">
        <v>1051</v>
      </c>
      <c r="B23" s="53"/>
      <c r="C23" s="53"/>
      <c r="D23" s="61" t="s">
        <v>33</v>
      </c>
      <c r="E23" s="53"/>
      <c r="F23" s="53"/>
    </row>
    <row r="24" spans="1:6" ht="20.100000000000001" customHeight="1">
      <c r="A24" s="61" t="s">
        <v>1052</v>
      </c>
      <c r="B24" s="53"/>
      <c r="C24" s="53"/>
      <c r="D24" s="61" t="s">
        <v>33</v>
      </c>
      <c r="E24" s="53"/>
      <c r="F24" s="53"/>
    </row>
    <row r="25" spans="1:6" ht="20.100000000000001" customHeight="1">
      <c r="A25" s="61" t="s">
        <v>1053</v>
      </c>
      <c r="B25" s="53"/>
      <c r="C25" s="53">
        <v>96.43</v>
      </c>
      <c r="D25" s="60" t="s">
        <v>33</v>
      </c>
      <c r="E25" s="53"/>
      <c r="F25" s="53"/>
    </row>
    <row r="26" spans="1:6" ht="20.100000000000001" customHeight="1">
      <c r="A26" s="61" t="s">
        <v>1054</v>
      </c>
      <c r="B26" s="53"/>
      <c r="C26" s="53"/>
      <c r="D26" s="61" t="s">
        <v>33</v>
      </c>
      <c r="E26" s="53"/>
      <c r="F26" s="53"/>
    </row>
    <row r="27" spans="1:6" ht="20.100000000000001" customHeight="1">
      <c r="A27" s="61" t="s">
        <v>1055</v>
      </c>
      <c r="B27" s="53"/>
      <c r="C27" s="53"/>
      <c r="D27" s="61" t="s">
        <v>33</v>
      </c>
      <c r="E27" s="53"/>
      <c r="F27" s="53"/>
    </row>
    <row r="28" spans="1:6" ht="20.100000000000001" customHeight="1">
      <c r="A28" s="61" t="s">
        <v>1056</v>
      </c>
      <c r="B28" s="53"/>
      <c r="C28" s="53"/>
      <c r="D28" s="61" t="s">
        <v>33</v>
      </c>
      <c r="E28" s="53"/>
      <c r="F28" s="53"/>
    </row>
    <row r="29" spans="1:6" ht="20.100000000000001" customHeight="1">
      <c r="A29" s="61" t="s">
        <v>1057</v>
      </c>
      <c r="B29" s="53"/>
      <c r="C29" s="53">
        <v>887.21</v>
      </c>
      <c r="D29" s="61" t="s">
        <v>33</v>
      </c>
      <c r="E29" s="53"/>
      <c r="F29" s="53"/>
    </row>
    <row r="30" spans="1:6" ht="20.100000000000001" customHeight="1">
      <c r="A30" s="62" t="s">
        <v>1058</v>
      </c>
      <c r="B30" s="63"/>
      <c r="C30" s="53"/>
      <c r="D30" s="61" t="s">
        <v>33</v>
      </c>
      <c r="E30" s="53"/>
      <c r="F30" s="53"/>
    </row>
    <row r="31" spans="1:6" ht="20.100000000000001" customHeight="1">
      <c r="A31" s="62" t="s">
        <v>1059</v>
      </c>
      <c r="B31" s="63"/>
      <c r="C31" s="53"/>
      <c r="D31" s="61" t="s">
        <v>33</v>
      </c>
      <c r="E31" s="53"/>
      <c r="F31" s="53"/>
    </row>
    <row r="32" spans="1:6" ht="20.100000000000001" customHeight="1">
      <c r="A32" s="62" t="s">
        <v>1060</v>
      </c>
      <c r="B32" s="63"/>
      <c r="C32" s="53"/>
      <c r="D32" s="61" t="s">
        <v>33</v>
      </c>
      <c r="E32" s="53"/>
      <c r="F32" s="53"/>
    </row>
    <row r="33" spans="1:6" ht="20.100000000000001" customHeight="1">
      <c r="A33" s="62" t="s">
        <v>1061</v>
      </c>
      <c r="B33" s="63"/>
      <c r="C33" s="53"/>
      <c r="D33" s="61" t="s">
        <v>33</v>
      </c>
      <c r="E33" s="53"/>
      <c r="F33" s="53"/>
    </row>
    <row r="34" spans="1:6" ht="20.100000000000001" customHeight="1">
      <c r="A34" s="62" t="s">
        <v>1062</v>
      </c>
      <c r="B34" s="63"/>
      <c r="C34" s="53"/>
      <c r="D34" s="56" t="s">
        <v>33</v>
      </c>
      <c r="E34" s="58"/>
      <c r="F34" s="53"/>
    </row>
    <row r="35" spans="1:6" ht="20.100000000000001" customHeight="1">
      <c r="A35" s="62" t="s">
        <v>1063</v>
      </c>
      <c r="B35" s="63"/>
      <c r="C35" s="53"/>
      <c r="D35" s="56" t="s">
        <v>33</v>
      </c>
      <c r="E35" s="58"/>
      <c r="F35" s="53"/>
    </row>
    <row r="36" spans="1:6" ht="20.100000000000001" customHeight="1">
      <c r="A36" s="62" t="s">
        <v>1064</v>
      </c>
      <c r="B36" s="63"/>
      <c r="C36" s="53"/>
      <c r="D36" s="56" t="s">
        <v>33</v>
      </c>
      <c r="E36" s="58"/>
      <c r="F36" s="53"/>
    </row>
    <row r="37" spans="1:6" ht="20.100000000000001" customHeight="1">
      <c r="A37" s="62" t="s">
        <v>1065</v>
      </c>
      <c r="B37" s="63"/>
      <c r="C37" s="53"/>
      <c r="D37" s="56" t="s">
        <v>33</v>
      </c>
      <c r="E37" s="58"/>
      <c r="F37" s="53"/>
    </row>
    <row r="38" spans="1:6" ht="20.100000000000001" customHeight="1">
      <c r="A38" s="62" t="s">
        <v>1066</v>
      </c>
      <c r="B38" s="63"/>
      <c r="C38" s="53"/>
      <c r="D38" s="56" t="s">
        <v>33</v>
      </c>
      <c r="E38" s="58"/>
      <c r="F38" s="53"/>
    </row>
    <row r="39" spans="1:6" ht="20.100000000000001" customHeight="1">
      <c r="A39" s="62" t="s">
        <v>1067</v>
      </c>
      <c r="B39" s="63"/>
      <c r="C39" s="53"/>
      <c r="D39" s="56" t="s">
        <v>33</v>
      </c>
      <c r="E39" s="58"/>
      <c r="F39" s="53"/>
    </row>
    <row r="40" spans="1:6" ht="20.100000000000001" customHeight="1">
      <c r="A40" s="62" t="s">
        <v>1068</v>
      </c>
      <c r="B40" s="63"/>
      <c r="C40" s="53"/>
      <c r="D40" s="56" t="s">
        <v>33</v>
      </c>
      <c r="E40" s="58"/>
      <c r="F40" s="53"/>
    </row>
    <row r="41" spans="1:6" ht="20.100000000000001" customHeight="1">
      <c r="A41" s="62" t="s">
        <v>1069</v>
      </c>
      <c r="B41" s="63"/>
      <c r="C41" s="53"/>
      <c r="D41" s="56" t="s">
        <v>33</v>
      </c>
      <c r="E41" s="58"/>
      <c r="F41" s="53"/>
    </row>
    <row r="42" spans="1:6" ht="20.100000000000001" customHeight="1">
      <c r="A42" s="62" t="s">
        <v>1070</v>
      </c>
      <c r="B42" s="63"/>
      <c r="C42" s="53"/>
      <c r="D42" s="56" t="s">
        <v>33</v>
      </c>
      <c r="E42" s="58"/>
      <c r="F42" s="53"/>
    </row>
    <row r="43" spans="1:6" ht="20.100000000000001" customHeight="1">
      <c r="A43" s="62" t="s">
        <v>1071</v>
      </c>
      <c r="B43" s="63"/>
      <c r="C43" s="53"/>
      <c r="D43" s="56" t="s">
        <v>33</v>
      </c>
      <c r="E43" s="58"/>
      <c r="F43" s="53"/>
    </row>
    <row r="44" spans="1:6" ht="20.100000000000001" customHeight="1">
      <c r="A44" s="62" t="s">
        <v>1072</v>
      </c>
      <c r="B44" s="63"/>
      <c r="C44" s="53"/>
      <c r="D44" s="56" t="s">
        <v>33</v>
      </c>
      <c r="E44" s="58"/>
      <c r="F44" s="53"/>
    </row>
    <row r="45" spans="1:6" ht="20.100000000000001" customHeight="1">
      <c r="A45" s="62" t="s">
        <v>1073</v>
      </c>
      <c r="B45" s="63"/>
      <c r="C45" s="53"/>
      <c r="D45" s="56" t="s">
        <v>33</v>
      </c>
      <c r="E45" s="58"/>
      <c r="F45" s="53"/>
    </row>
    <row r="46" spans="1:6" ht="20.100000000000001" customHeight="1">
      <c r="A46" s="62" t="s">
        <v>1074</v>
      </c>
      <c r="B46" s="63"/>
      <c r="C46" s="53"/>
      <c r="D46" s="56" t="s">
        <v>33</v>
      </c>
      <c r="E46" s="58"/>
      <c r="F46" s="53"/>
    </row>
    <row r="47" spans="1:6" ht="20.100000000000001" customHeight="1">
      <c r="A47" s="62" t="s">
        <v>1075</v>
      </c>
      <c r="B47" s="63"/>
      <c r="C47" s="53"/>
      <c r="D47" s="56" t="s">
        <v>33</v>
      </c>
      <c r="E47" s="58"/>
      <c r="F47" s="53"/>
    </row>
    <row r="48" spans="1:6" ht="20.100000000000001" customHeight="1">
      <c r="A48" s="62" t="s">
        <v>1076</v>
      </c>
      <c r="B48" s="63"/>
      <c r="C48" s="53"/>
      <c r="D48" s="61" t="s">
        <v>33</v>
      </c>
      <c r="E48" s="53"/>
      <c r="F48" s="53"/>
    </row>
    <row r="49" spans="1:6" ht="20.100000000000001" customHeight="1">
      <c r="A49" s="62" t="s">
        <v>1077</v>
      </c>
      <c r="B49" s="63"/>
      <c r="C49" s="53"/>
      <c r="D49" s="61"/>
      <c r="E49" s="53"/>
      <c r="F49" s="53"/>
    </row>
    <row r="50" spans="1:6" ht="20.100000000000001" customHeight="1">
      <c r="A50" s="62" t="s">
        <v>1078</v>
      </c>
      <c r="B50" s="63"/>
      <c r="C50" s="53"/>
      <c r="D50" s="61" t="s">
        <v>33</v>
      </c>
      <c r="E50" s="53"/>
      <c r="F50" s="53"/>
    </row>
    <row r="51" spans="1:6" ht="20.100000000000001" customHeight="1">
      <c r="A51" s="61" t="s">
        <v>1079</v>
      </c>
      <c r="B51" s="53"/>
      <c r="C51" s="53">
        <v>1.61</v>
      </c>
      <c r="D51" s="61" t="s">
        <v>33</v>
      </c>
      <c r="E51" s="53"/>
      <c r="F51" s="53"/>
    </row>
    <row r="52" spans="1:6" ht="20.100000000000001" customHeight="1">
      <c r="A52" s="61" t="s">
        <v>1080</v>
      </c>
      <c r="B52" s="57">
        <f>SUM(B53:B73)</f>
        <v>0</v>
      </c>
      <c r="C52" s="57">
        <f>SUM(C53:C73)</f>
        <v>62.07</v>
      </c>
      <c r="D52" s="61" t="s">
        <v>33</v>
      </c>
      <c r="E52" s="53"/>
      <c r="F52" s="53"/>
    </row>
    <row r="53" spans="1:6" ht="20.100000000000001" customHeight="1">
      <c r="A53" s="61" t="s">
        <v>1081</v>
      </c>
      <c r="B53" s="64"/>
      <c r="C53" s="53"/>
      <c r="D53" s="61" t="s">
        <v>33</v>
      </c>
      <c r="E53" s="53"/>
      <c r="F53" s="53"/>
    </row>
    <row r="54" spans="1:6" ht="20.100000000000001" customHeight="1">
      <c r="A54" s="61" t="s">
        <v>1082</v>
      </c>
      <c r="B54" s="64"/>
      <c r="C54" s="53"/>
      <c r="D54" s="61"/>
      <c r="E54" s="53"/>
      <c r="F54" s="53"/>
    </row>
    <row r="55" spans="1:6" ht="20.100000000000001" customHeight="1">
      <c r="A55" s="61" t="s">
        <v>1083</v>
      </c>
      <c r="B55" s="53"/>
      <c r="C55" s="53"/>
      <c r="D55" s="61"/>
      <c r="E55" s="53"/>
      <c r="F55" s="53"/>
    </row>
    <row r="56" spans="1:6" ht="20.100000000000001" customHeight="1">
      <c r="A56" s="61" t="s">
        <v>1084</v>
      </c>
      <c r="B56" s="53"/>
      <c r="C56" s="53"/>
      <c r="D56" s="61"/>
      <c r="E56" s="58"/>
      <c r="F56" s="53"/>
    </row>
    <row r="57" spans="1:6" ht="20.100000000000001" customHeight="1">
      <c r="A57" s="61" t="s">
        <v>1085</v>
      </c>
      <c r="B57" s="65"/>
      <c r="C57" s="53"/>
      <c r="D57" s="61"/>
      <c r="E57" s="58"/>
      <c r="F57" s="53"/>
    </row>
    <row r="58" spans="1:6" ht="20.100000000000001" customHeight="1">
      <c r="A58" s="61" t="s">
        <v>1086</v>
      </c>
      <c r="B58" s="53"/>
      <c r="C58" s="53"/>
      <c r="D58" s="61"/>
      <c r="E58" s="58"/>
      <c r="F58" s="53"/>
    </row>
    <row r="59" spans="1:6" ht="20.100000000000001" customHeight="1">
      <c r="A59" s="61" t="s">
        <v>1087</v>
      </c>
      <c r="B59" s="53"/>
      <c r="C59" s="53"/>
      <c r="D59" s="61"/>
      <c r="E59" s="58"/>
      <c r="F59" s="53"/>
    </row>
    <row r="60" spans="1:6" ht="19.5" customHeight="1">
      <c r="A60" s="61" t="s">
        <v>1088</v>
      </c>
      <c r="B60" s="53"/>
      <c r="C60" s="53">
        <v>40.6</v>
      </c>
      <c r="D60" s="61"/>
      <c r="E60" s="66"/>
      <c r="F60" s="66"/>
    </row>
    <row r="61" spans="1:6" s="67" customFormat="1" ht="20.100000000000001" customHeight="1">
      <c r="A61" s="61" t="s">
        <v>1089</v>
      </c>
      <c r="B61" s="66"/>
      <c r="C61" s="66"/>
      <c r="D61" s="61"/>
      <c r="E61" s="66"/>
      <c r="F61" s="66"/>
    </row>
    <row r="62" spans="1:6" ht="20.100000000000001" customHeight="1">
      <c r="A62" s="61" t="s">
        <v>1090</v>
      </c>
      <c r="B62" s="53"/>
      <c r="C62" s="53"/>
      <c r="D62" s="61"/>
      <c r="E62" s="53"/>
      <c r="F62" s="53"/>
    </row>
    <row r="63" spans="1:6" ht="20.100000000000001" customHeight="1">
      <c r="A63" s="61" t="s">
        <v>1091</v>
      </c>
      <c r="B63" s="53"/>
      <c r="C63" s="53"/>
      <c r="D63" s="61"/>
      <c r="E63" s="53"/>
      <c r="F63" s="53"/>
    </row>
    <row r="64" spans="1:6" ht="20.100000000000001" customHeight="1">
      <c r="A64" s="61" t="s">
        <v>1092</v>
      </c>
      <c r="B64" s="53"/>
      <c r="C64" s="53">
        <v>20</v>
      </c>
      <c r="D64" s="61"/>
      <c r="E64" s="53"/>
      <c r="F64" s="53"/>
    </row>
    <row r="65" spans="1:6" ht="20.100000000000001" customHeight="1">
      <c r="A65" s="61" t="s">
        <v>1093</v>
      </c>
      <c r="B65" s="53"/>
      <c r="C65" s="53"/>
      <c r="D65" s="61"/>
      <c r="E65" s="53"/>
      <c r="F65" s="53"/>
    </row>
    <row r="66" spans="1:6" ht="20.100000000000001" customHeight="1">
      <c r="A66" s="61" t="s">
        <v>1094</v>
      </c>
      <c r="B66" s="53"/>
      <c r="C66" s="53"/>
      <c r="D66" s="61"/>
      <c r="E66" s="53"/>
      <c r="F66" s="53"/>
    </row>
    <row r="67" spans="1:6" ht="20.100000000000001" customHeight="1">
      <c r="A67" s="61" t="s">
        <v>1095</v>
      </c>
      <c r="B67" s="53"/>
      <c r="C67" s="53"/>
      <c r="D67" s="61"/>
      <c r="E67" s="53"/>
      <c r="F67" s="53"/>
    </row>
    <row r="68" spans="1:6" ht="20.100000000000001" customHeight="1">
      <c r="A68" s="61" t="s">
        <v>1096</v>
      </c>
      <c r="B68" s="53"/>
      <c r="C68" s="53"/>
      <c r="D68" s="61"/>
      <c r="E68" s="53"/>
      <c r="F68" s="53"/>
    </row>
    <row r="69" spans="1:6" ht="20.100000000000001" customHeight="1">
      <c r="A69" s="61" t="s">
        <v>1097</v>
      </c>
      <c r="B69" s="53"/>
      <c r="C69" s="53"/>
      <c r="D69" s="61"/>
      <c r="E69" s="53"/>
      <c r="F69" s="53"/>
    </row>
    <row r="70" spans="1:6" ht="20.100000000000001" customHeight="1">
      <c r="A70" s="61" t="s">
        <v>1098</v>
      </c>
      <c r="B70" s="53"/>
      <c r="C70" s="53">
        <v>1.47</v>
      </c>
      <c r="D70" s="61"/>
      <c r="E70" s="53"/>
      <c r="F70" s="53"/>
    </row>
    <row r="71" spans="1:6" ht="20.100000000000001" customHeight="1">
      <c r="A71" s="61" t="s">
        <v>1099</v>
      </c>
      <c r="B71" s="53"/>
      <c r="C71" s="53"/>
      <c r="D71" s="61"/>
      <c r="E71" s="53"/>
      <c r="F71" s="53"/>
    </row>
    <row r="72" spans="1:6" ht="20.100000000000001" customHeight="1">
      <c r="A72" s="61" t="s">
        <v>1100</v>
      </c>
      <c r="B72" s="53"/>
      <c r="C72" s="53"/>
      <c r="D72" s="68"/>
      <c r="E72" s="53"/>
      <c r="F72" s="53"/>
    </row>
    <row r="73" spans="1:6" ht="20.100000000000001" customHeight="1">
      <c r="A73" s="69" t="s">
        <v>1101</v>
      </c>
      <c r="B73" s="53"/>
      <c r="C73" s="53"/>
      <c r="D73" s="68"/>
      <c r="E73" s="53"/>
      <c r="F73" s="53"/>
    </row>
    <row r="74" spans="1:6" ht="20.100000000000001" customHeight="1">
      <c r="A74" s="69"/>
      <c r="B74" s="53"/>
      <c r="C74" s="70"/>
      <c r="D74" s="68"/>
      <c r="E74" s="71"/>
      <c r="F74" s="53"/>
    </row>
    <row r="75" spans="1:6" ht="20.100000000000001" customHeight="1">
      <c r="A75" s="69"/>
      <c r="B75" s="72"/>
      <c r="C75" s="53"/>
      <c r="D75" s="68"/>
      <c r="E75" s="72"/>
      <c r="F75" s="53"/>
    </row>
    <row r="76" spans="1:6" ht="20.100000000000001" customHeight="1">
      <c r="A76" s="59" t="s">
        <v>1102</v>
      </c>
      <c r="B76" s="73"/>
      <c r="C76" s="73"/>
      <c r="D76" s="61" t="s">
        <v>33</v>
      </c>
      <c r="E76" s="74"/>
      <c r="F76" s="73"/>
    </row>
    <row r="77" spans="1:6" ht="20.100000000000001" customHeight="1">
      <c r="A77" s="59" t="s">
        <v>1103</v>
      </c>
      <c r="B77" s="57">
        <f>SUM(B78:B80)</f>
        <v>0</v>
      </c>
      <c r="C77" s="57">
        <f>SUM(C78:C80)</f>
        <v>0</v>
      </c>
      <c r="D77" s="75" t="s">
        <v>1104</v>
      </c>
      <c r="E77" s="53"/>
      <c r="F77" s="73"/>
    </row>
    <row r="78" spans="1:6" ht="20.100000000000001" customHeight="1">
      <c r="A78" s="59" t="s">
        <v>1105</v>
      </c>
      <c r="B78" s="53"/>
      <c r="C78" s="73"/>
      <c r="D78" s="56" t="s">
        <v>1106</v>
      </c>
      <c r="E78" s="53"/>
      <c r="F78" s="73"/>
    </row>
    <row r="79" spans="1:6" ht="20.100000000000001" customHeight="1">
      <c r="A79" s="59" t="s">
        <v>1107</v>
      </c>
      <c r="B79" s="73"/>
      <c r="C79" s="73"/>
      <c r="D79" s="33" t="s">
        <v>1108</v>
      </c>
      <c r="E79" s="53"/>
      <c r="F79" s="73"/>
    </row>
    <row r="80" spans="1:6" ht="20.100000000000001" customHeight="1">
      <c r="A80" s="59" t="s">
        <v>1109</v>
      </c>
      <c r="B80" s="73"/>
      <c r="C80" s="73"/>
      <c r="D80" s="33" t="s">
        <v>1110</v>
      </c>
      <c r="E80" s="74"/>
      <c r="F80" s="73"/>
    </row>
    <row r="81" spans="1:6" ht="20.100000000000001" customHeight="1">
      <c r="A81" s="33" t="s">
        <v>1111</v>
      </c>
      <c r="B81" s="73"/>
      <c r="C81" s="73"/>
      <c r="D81" s="59" t="s">
        <v>1112</v>
      </c>
      <c r="E81" s="74"/>
      <c r="F81" s="73"/>
    </row>
    <row r="82" spans="1:6" ht="20.100000000000001" customHeight="1">
      <c r="A82" s="59" t="s">
        <v>1113</v>
      </c>
      <c r="B82" s="73"/>
      <c r="C82" s="73"/>
      <c r="D82" s="76" t="s">
        <v>1114</v>
      </c>
      <c r="E82" s="74"/>
      <c r="F82" s="73"/>
    </row>
    <row r="83" spans="1:6" ht="20.100000000000001" customHeight="1">
      <c r="A83" s="59" t="s">
        <v>1115</v>
      </c>
      <c r="B83" s="73"/>
      <c r="C83" s="73"/>
      <c r="D83" s="76" t="s">
        <v>1116</v>
      </c>
      <c r="E83" s="74"/>
      <c r="F83" s="73"/>
    </row>
    <row r="84" spans="1:6" ht="19.149999999999999" customHeight="1">
      <c r="A84" s="59" t="s">
        <v>1117</v>
      </c>
      <c r="B84" s="73"/>
      <c r="C84" s="73">
        <v>4800</v>
      </c>
      <c r="D84" s="59"/>
      <c r="E84" s="74"/>
      <c r="F84" s="73"/>
    </row>
    <row r="85" spans="1:6" ht="22.15" customHeight="1">
      <c r="A85" s="59"/>
      <c r="B85" s="73"/>
      <c r="C85" s="73"/>
      <c r="D85" s="59"/>
      <c r="E85" s="74"/>
      <c r="F85" s="73"/>
    </row>
    <row r="86" spans="1:6">
      <c r="A86" s="59"/>
      <c r="B86" s="73"/>
      <c r="C86" s="73"/>
      <c r="D86" s="59"/>
      <c r="E86" s="74"/>
      <c r="F86" s="73"/>
    </row>
    <row r="87" spans="1:6">
      <c r="A87" s="59"/>
      <c r="B87" s="73"/>
      <c r="C87" s="73"/>
      <c r="D87" s="59" t="s">
        <v>33</v>
      </c>
      <c r="E87" s="74"/>
      <c r="F87" s="73"/>
    </row>
    <row r="88" spans="1:6">
      <c r="A88" s="59"/>
      <c r="B88" s="73"/>
      <c r="C88" s="73"/>
      <c r="D88" s="59"/>
      <c r="E88" s="74"/>
      <c r="F88" s="73"/>
    </row>
    <row r="89" spans="1:6">
      <c r="A89" s="59"/>
      <c r="B89" s="73"/>
      <c r="C89" s="73"/>
      <c r="D89" s="59"/>
      <c r="E89" s="74"/>
      <c r="F89" s="73"/>
    </row>
    <row r="90" spans="1:6" s="79" customFormat="1" ht="13.5">
      <c r="A90" s="77" t="s">
        <v>1118</v>
      </c>
      <c r="B90" s="78">
        <f>B6+B7</f>
        <v>0</v>
      </c>
      <c r="C90" s="78">
        <f>C6+C7</f>
        <v>13424.33</v>
      </c>
      <c r="D90" s="77" t="s">
        <v>1119</v>
      </c>
      <c r="E90" s="78">
        <f>E6+E7</f>
        <v>0</v>
      </c>
      <c r="F90" s="78">
        <f>F6+F7</f>
        <v>13424.33</v>
      </c>
    </row>
    <row r="91" spans="1:6">
      <c r="D91" s="80"/>
    </row>
    <row r="92" spans="1:6">
      <c r="D92" s="80"/>
    </row>
    <row r="93" spans="1:6">
      <c r="D93" s="80"/>
    </row>
    <row r="94" spans="1:6">
      <c r="D94" s="80"/>
    </row>
    <row r="95" spans="1:6">
      <c r="D95" s="80"/>
    </row>
    <row r="96" spans="1:6">
      <c r="D96" s="80"/>
    </row>
    <row r="97" spans="4:4">
      <c r="D97" s="80"/>
    </row>
    <row r="98" spans="4:4">
      <c r="D98" s="80"/>
    </row>
    <row r="99" spans="4:4">
      <c r="D99" s="80"/>
    </row>
    <row r="100" spans="4:4">
      <c r="D100" s="80"/>
    </row>
    <row r="101" spans="4:4">
      <c r="D101" s="80"/>
    </row>
    <row r="102" spans="4:4">
      <c r="D102" s="80"/>
    </row>
    <row r="103" spans="4:4">
      <c r="D103" s="80"/>
    </row>
    <row r="104" spans="4:4">
      <c r="D104" s="80"/>
    </row>
    <row r="105" spans="4:4">
      <c r="D105" s="80"/>
    </row>
    <row r="106" spans="4:4">
      <c r="D106" s="80"/>
    </row>
    <row r="107" spans="4:4">
      <c r="D107" s="80"/>
    </row>
    <row r="108" spans="4:4">
      <c r="D108" s="80"/>
    </row>
    <row r="109" spans="4:4">
      <c r="D109" s="80"/>
    </row>
  </sheetData>
  <protectedRanges>
    <protectedRange password="CC35" sqref="B30:B50" name="区域1_1"/>
  </protectedRanges>
  <mergeCells count="3">
    <mergeCell ref="A2:F2"/>
    <mergeCell ref="A4:C4"/>
    <mergeCell ref="D4:F4"/>
  </mergeCells>
  <phoneticPr fontId="1"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H222"/>
  <sheetViews>
    <sheetView workbookViewId="0">
      <selection activeCell="E12" sqref="E12"/>
    </sheetView>
  </sheetViews>
  <sheetFormatPr defaultColWidth="9" defaultRowHeight="14.25"/>
  <cols>
    <col min="1" max="1" width="31.75" style="94" customWidth="1"/>
    <col min="2" max="2" width="13.25" style="2" customWidth="1"/>
    <col min="3" max="3" width="15.25" style="2" customWidth="1"/>
    <col min="4" max="4" width="10.375" style="2" customWidth="1"/>
    <col min="5" max="5" width="11.5" style="2" customWidth="1"/>
    <col min="6" max="6" width="8.375" style="2" customWidth="1"/>
    <col min="7" max="7" width="7.25" style="2" customWidth="1"/>
    <col min="8" max="8" width="8" style="2" customWidth="1"/>
    <col min="9" max="16384" width="9" style="2"/>
  </cols>
  <sheetData>
    <row r="1" spans="1:8">
      <c r="A1" s="1" t="s">
        <v>1120</v>
      </c>
    </row>
    <row r="2" spans="1:8" ht="20.25">
      <c r="A2" s="306" t="s">
        <v>1121</v>
      </c>
      <c r="B2" s="306"/>
      <c r="C2" s="306"/>
      <c r="D2" s="306"/>
      <c r="E2" s="306"/>
      <c r="F2" s="306"/>
      <c r="G2" s="306"/>
      <c r="H2" s="306"/>
    </row>
    <row r="3" spans="1:8" ht="18" customHeight="1">
      <c r="A3" s="1"/>
      <c r="H3" s="81" t="s">
        <v>2</v>
      </c>
    </row>
    <row r="4" spans="1:8" s="82" customFormat="1" ht="21" customHeight="1">
      <c r="A4" s="313" t="s">
        <v>38</v>
      </c>
      <c r="B4" s="313" t="s">
        <v>1122</v>
      </c>
      <c r="C4" s="313" t="s">
        <v>1123</v>
      </c>
      <c r="D4" s="314" t="s">
        <v>1124</v>
      </c>
      <c r="E4" s="316" t="s">
        <v>1125</v>
      </c>
      <c r="F4" s="316" t="s">
        <v>1126</v>
      </c>
      <c r="G4" s="317" t="s">
        <v>1127</v>
      </c>
      <c r="H4" s="317" t="s">
        <v>1128</v>
      </c>
    </row>
    <row r="5" spans="1:8" s="82" customFormat="1" ht="21" customHeight="1">
      <c r="A5" s="313"/>
      <c r="B5" s="313"/>
      <c r="C5" s="313"/>
      <c r="D5" s="315"/>
      <c r="E5" s="316"/>
      <c r="F5" s="316"/>
      <c r="G5" s="317"/>
      <c r="H5" s="317"/>
    </row>
    <row r="6" spans="1:8" ht="20.100000000000001" customHeight="1">
      <c r="A6" s="13" t="s">
        <v>40</v>
      </c>
      <c r="B6" s="83">
        <f>SUM(C6:H6)</f>
        <v>2762.77</v>
      </c>
      <c r="C6" s="194">
        <f>SUM(C7:C33)</f>
        <v>2762.77</v>
      </c>
      <c r="D6" s="193">
        <f t="shared" ref="D6:H6" si="0">SUM(D7:D33)</f>
        <v>0</v>
      </c>
      <c r="E6" s="193">
        <f t="shared" si="0"/>
        <v>0</v>
      </c>
      <c r="F6" s="193">
        <f t="shared" si="0"/>
        <v>0</v>
      </c>
      <c r="G6" s="193">
        <f t="shared" si="0"/>
        <v>0</v>
      </c>
      <c r="H6" s="193">
        <f t="shared" si="0"/>
        <v>0</v>
      </c>
    </row>
    <row r="7" spans="1:8" ht="20.100000000000001" customHeight="1">
      <c r="A7" s="26" t="s">
        <v>41</v>
      </c>
      <c r="B7" s="83">
        <f t="shared" ref="B7:B70" si="1">SUM(C7:H7)</f>
        <v>0</v>
      </c>
      <c r="C7" s="84"/>
      <c r="D7" s="195"/>
      <c r="E7" s="84"/>
      <c r="F7" s="84"/>
      <c r="G7" s="84"/>
      <c r="H7" s="84"/>
    </row>
    <row r="8" spans="1:8" ht="20.100000000000001" customHeight="1">
      <c r="A8" s="26" t="s">
        <v>53</v>
      </c>
      <c r="B8" s="83">
        <f t="shared" si="1"/>
        <v>0</v>
      </c>
      <c r="C8" s="84"/>
      <c r="D8" s="195"/>
      <c r="E8" s="84"/>
      <c r="F8" s="84"/>
      <c r="G8" s="84"/>
      <c r="H8" s="84"/>
    </row>
    <row r="9" spans="1:8" ht="20.100000000000001" customHeight="1">
      <c r="A9" s="26" t="s">
        <v>59</v>
      </c>
      <c r="B9" s="83">
        <f t="shared" si="1"/>
        <v>2267.87</v>
      </c>
      <c r="C9" s="84">
        <v>2267.87</v>
      </c>
      <c r="D9" s="195"/>
      <c r="E9" s="84"/>
      <c r="F9" s="84"/>
      <c r="G9" s="84"/>
      <c r="H9" s="84"/>
    </row>
    <row r="10" spans="1:8" ht="20.100000000000001" customHeight="1">
      <c r="A10" s="26" t="s">
        <v>66</v>
      </c>
      <c r="B10" s="83">
        <f t="shared" si="1"/>
        <v>0</v>
      </c>
      <c r="C10" s="84"/>
      <c r="D10" s="196"/>
      <c r="E10" s="84"/>
      <c r="F10" s="84"/>
      <c r="G10" s="84"/>
      <c r="H10" s="84"/>
    </row>
    <row r="11" spans="1:8" ht="20.100000000000001" customHeight="1">
      <c r="A11" s="27" t="s">
        <v>74</v>
      </c>
      <c r="B11" s="83">
        <f t="shared" si="1"/>
        <v>2</v>
      </c>
      <c r="C11" s="84">
        <v>2</v>
      </c>
      <c r="D11" s="195"/>
      <c r="E11" s="84"/>
      <c r="F11" s="84"/>
      <c r="G11" s="84"/>
      <c r="H11" s="84"/>
    </row>
    <row r="12" spans="1:8" ht="20.100000000000001" customHeight="1">
      <c r="A12" s="28" t="s">
        <v>81</v>
      </c>
      <c r="B12" s="83">
        <f t="shared" si="1"/>
        <v>8</v>
      </c>
      <c r="C12" s="84">
        <v>8</v>
      </c>
      <c r="D12" s="195"/>
      <c r="E12" s="84"/>
      <c r="F12" s="84"/>
      <c r="G12" s="84"/>
      <c r="H12" s="84"/>
    </row>
    <row r="13" spans="1:8" ht="20.100000000000001" customHeight="1">
      <c r="A13" s="26" t="s">
        <v>88</v>
      </c>
      <c r="B13" s="83">
        <f t="shared" si="1"/>
        <v>330</v>
      </c>
      <c r="C13" s="84">
        <v>330</v>
      </c>
      <c r="D13" s="195"/>
      <c r="E13" s="84"/>
      <c r="F13" s="84"/>
      <c r="G13" s="84"/>
      <c r="H13" s="84"/>
    </row>
    <row r="14" spans="1:8" ht="20.100000000000001" customHeight="1">
      <c r="A14" s="27" t="s">
        <v>95</v>
      </c>
      <c r="B14" s="83">
        <f t="shared" si="1"/>
        <v>0</v>
      </c>
      <c r="C14" s="84"/>
      <c r="D14" s="195"/>
      <c r="E14" s="84"/>
      <c r="F14" s="84"/>
      <c r="G14" s="84"/>
      <c r="H14" s="84"/>
    </row>
    <row r="15" spans="1:8" ht="20.100000000000001" customHeight="1">
      <c r="A15" s="26" t="s">
        <v>99</v>
      </c>
      <c r="B15" s="83">
        <f t="shared" si="1"/>
        <v>0</v>
      </c>
      <c r="C15" s="84"/>
      <c r="D15" s="195"/>
      <c r="E15" s="84"/>
      <c r="F15" s="84"/>
      <c r="G15" s="84"/>
      <c r="H15" s="84"/>
    </row>
    <row r="16" spans="1:8" ht="20.100000000000001" customHeight="1">
      <c r="A16" s="27" t="s">
        <v>107</v>
      </c>
      <c r="B16" s="83">
        <f t="shared" si="1"/>
        <v>0</v>
      </c>
      <c r="C16" s="84"/>
      <c r="D16" s="195"/>
      <c r="E16" s="84"/>
      <c r="F16" s="84"/>
      <c r="G16" s="84"/>
      <c r="H16" s="84"/>
    </row>
    <row r="17" spans="1:8" ht="20.100000000000001" customHeight="1">
      <c r="A17" s="85" t="s">
        <v>113</v>
      </c>
      <c r="B17" s="83">
        <f t="shared" si="1"/>
        <v>0</v>
      </c>
      <c r="C17" s="84"/>
      <c r="D17" s="195"/>
      <c r="E17" s="84"/>
      <c r="F17" s="84"/>
      <c r="G17" s="84"/>
      <c r="H17" s="84"/>
    </row>
    <row r="18" spans="1:8" ht="20.100000000000001" customHeight="1">
      <c r="A18" s="13" t="s">
        <v>118</v>
      </c>
      <c r="B18" s="83">
        <f t="shared" si="1"/>
        <v>19.899999999999999</v>
      </c>
      <c r="C18" s="84">
        <v>19.899999999999999</v>
      </c>
      <c r="D18" s="195"/>
      <c r="E18" s="84"/>
      <c r="F18" s="84"/>
      <c r="G18" s="84"/>
      <c r="H18" s="84"/>
    </row>
    <row r="19" spans="1:8" ht="20.100000000000001" customHeight="1">
      <c r="A19" s="27" t="s">
        <v>125</v>
      </c>
      <c r="B19" s="83">
        <f t="shared" si="1"/>
        <v>0</v>
      </c>
      <c r="C19" s="84"/>
      <c r="D19" s="195"/>
      <c r="E19" s="84"/>
      <c r="F19" s="84"/>
      <c r="G19" s="84"/>
      <c r="H19" s="84"/>
    </row>
    <row r="20" spans="1:8" ht="20.100000000000001" customHeight="1">
      <c r="A20" s="26" t="s">
        <v>134</v>
      </c>
      <c r="B20" s="83">
        <f t="shared" si="1"/>
        <v>0</v>
      </c>
      <c r="C20" s="84"/>
      <c r="D20" s="195"/>
      <c r="E20" s="84"/>
      <c r="F20" s="84"/>
      <c r="G20" s="84"/>
      <c r="H20" s="84"/>
    </row>
    <row r="21" spans="1:8" ht="20.100000000000001" customHeight="1">
      <c r="A21" s="26" t="s">
        <v>137</v>
      </c>
      <c r="B21" s="83">
        <f t="shared" si="1"/>
        <v>0</v>
      </c>
      <c r="C21" s="84"/>
      <c r="D21" s="195"/>
      <c r="E21" s="84"/>
      <c r="F21" s="84"/>
      <c r="G21" s="84"/>
      <c r="H21" s="84"/>
    </row>
    <row r="22" spans="1:8" ht="20.100000000000001" customHeight="1">
      <c r="A22" s="27" t="s">
        <v>141</v>
      </c>
      <c r="B22" s="83">
        <f t="shared" si="1"/>
        <v>0</v>
      </c>
      <c r="C22" s="84"/>
      <c r="D22" s="195"/>
      <c r="E22" s="84"/>
      <c r="F22" s="84"/>
      <c r="G22" s="84"/>
      <c r="H22" s="84"/>
    </row>
    <row r="23" spans="1:8" ht="18.75" customHeight="1">
      <c r="A23" s="27" t="s">
        <v>144</v>
      </c>
      <c r="B23" s="83">
        <f t="shared" si="1"/>
        <v>0</v>
      </c>
      <c r="C23" s="84"/>
      <c r="D23" s="195"/>
      <c r="E23" s="84"/>
      <c r="F23" s="84"/>
      <c r="G23" s="84"/>
      <c r="H23" s="84"/>
    </row>
    <row r="24" spans="1:8" ht="20.100000000000001" customHeight="1">
      <c r="A24" s="27" t="s">
        <v>146</v>
      </c>
      <c r="B24" s="83">
        <f t="shared" si="1"/>
        <v>10</v>
      </c>
      <c r="C24" s="84">
        <v>10</v>
      </c>
      <c r="D24" s="195"/>
      <c r="E24" s="84"/>
      <c r="F24" s="84"/>
      <c r="G24" s="84"/>
      <c r="H24" s="84"/>
    </row>
    <row r="25" spans="1:8" ht="20.100000000000001" customHeight="1">
      <c r="A25" s="27" t="s">
        <v>149</v>
      </c>
      <c r="B25" s="83">
        <f t="shared" si="1"/>
        <v>0</v>
      </c>
      <c r="C25" s="84"/>
      <c r="D25" s="195"/>
      <c r="E25" s="84"/>
      <c r="F25" s="84"/>
      <c r="G25" s="84"/>
      <c r="H25" s="84"/>
    </row>
    <row r="26" spans="1:8" ht="20.100000000000001" customHeight="1">
      <c r="A26" s="27" t="s">
        <v>152</v>
      </c>
      <c r="B26" s="83">
        <f t="shared" si="1"/>
        <v>0</v>
      </c>
      <c r="C26" s="84"/>
      <c r="D26" s="195"/>
      <c r="E26" s="84"/>
      <c r="F26" s="84"/>
      <c r="G26" s="84"/>
      <c r="H26" s="84"/>
    </row>
    <row r="27" spans="1:8" ht="20.100000000000001" customHeight="1">
      <c r="A27" s="27" t="s">
        <v>156</v>
      </c>
      <c r="B27" s="83">
        <f t="shared" si="1"/>
        <v>115</v>
      </c>
      <c r="C27" s="84">
        <v>115</v>
      </c>
      <c r="D27" s="195"/>
      <c r="E27" s="84"/>
      <c r="F27" s="84"/>
      <c r="G27" s="84"/>
      <c r="H27" s="84"/>
    </row>
    <row r="28" spans="1:8" ht="20.100000000000001" customHeight="1">
      <c r="A28" s="27" t="s">
        <v>159</v>
      </c>
      <c r="B28" s="83">
        <f t="shared" si="1"/>
        <v>0</v>
      </c>
      <c r="C28" s="84"/>
      <c r="D28" s="195"/>
      <c r="E28" s="84"/>
      <c r="F28" s="84"/>
      <c r="G28" s="84"/>
      <c r="H28" s="84"/>
    </row>
    <row r="29" spans="1:8" ht="20.100000000000001" customHeight="1">
      <c r="A29" s="27" t="s">
        <v>163</v>
      </c>
      <c r="B29" s="83">
        <f t="shared" si="1"/>
        <v>0</v>
      </c>
      <c r="C29" s="84"/>
      <c r="D29" s="195"/>
      <c r="E29" s="84"/>
      <c r="F29" s="84"/>
      <c r="G29" s="84"/>
      <c r="H29" s="84"/>
    </row>
    <row r="30" spans="1:8" ht="20.100000000000001" customHeight="1">
      <c r="A30" s="27" t="s">
        <v>165</v>
      </c>
      <c r="B30" s="83">
        <f t="shared" si="1"/>
        <v>0</v>
      </c>
      <c r="C30" s="84"/>
      <c r="D30" s="195"/>
      <c r="E30" s="84"/>
      <c r="F30" s="84"/>
      <c r="G30" s="84"/>
      <c r="H30" s="84"/>
    </row>
    <row r="31" spans="1:8" ht="20.100000000000001" customHeight="1">
      <c r="A31" s="26" t="s">
        <v>167</v>
      </c>
      <c r="B31" s="83">
        <f t="shared" si="1"/>
        <v>0</v>
      </c>
      <c r="C31" s="84"/>
      <c r="D31" s="195"/>
      <c r="E31" s="84"/>
      <c r="F31" s="84"/>
      <c r="G31" s="84"/>
      <c r="H31" s="84"/>
    </row>
    <row r="32" spans="1:8" ht="20.100000000000001" customHeight="1">
      <c r="A32" s="26" t="s">
        <v>172</v>
      </c>
      <c r="B32" s="83">
        <f t="shared" si="1"/>
        <v>10</v>
      </c>
      <c r="C32" s="84">
        <v>10</v>
      </c>
      <c r="D32" s="195"/>
      <c r="E32" s="84"/>
      <c r="F32" s="84"/>
      <c r="G32" s="84"/>
      <c r="H32" s="84"/>
    </row>
    <row r="33" spans="1:8" ht="20.100000000000001" customHeight="1">
      <c r="A33" s="26" t="s">
        <v>183</v>
      </c>
      <c r="B33" s="83">
        <f t="shared" si="1"/>
        <v>0</v>
      </c>
      <c r="C33" s="84"/>
      <c r="D33" s="195"/>
      <c r="E33" s="84"/>
      <c r="F33" s="84"/>
      <c r="G33" s="84"/>
      <c r="H33" s="84"/>
    </row>
    <row r="34" spans="1:8" ht="20.100000000000001" customHeight="1">
      <c r="A34" s="13" t="s">
        <v>186</v>
      </c>
      <c r="B34" s="83">
        <f t="shared" si="1"/>
        <v>0</v>
      </c>
      <c r="C34" s="193">
        <f>SUM(C35:C36)</f>
        <v>0</v>
      </c>
      <c r="D34" s="193">
        <f t="shared" ref="D34:H34" si="2">SUM(D35:D36)</f>
        <v>0</v>
      </c>
      <c r="E34" s="193">
        <f t="shared" si="2"/>
        <v>0</v>
      </c>
      <c r="F34" s="193">
        <f t="shared" si="2"/>
        <v>0</v>
      </c>
      <c r="G34" s="193">
        <f t="shared" si="2"/>
        <v>0</v>
      </c>
      <c r="H34" s="193">
        <f t="shared" si="2"/>
        <v>0</v>
      </c>
    </row>
    <row r="35" spans="1:8" ht="20.100000000000001" customHeight="1">
      <c r="A35" s="26" t="s">
        <v>187</v>
      </c>
      <c r="B35" s="83">
        <f t="shared" si="1"/>
        <v>0</v>
      </c>
      <c r="C35" s="84"/>
      <c r="D35" s="84"/>
      <c r="E35" s="84"/>
      <c r="F35" s="84"/>
      <c r="G35" s="84"/>
      <c r="H35" s="84"/>
    </row>
    <row r="36" spans="1:8" ht="20.100000000000001" customHeight="1">
      <c r="A36" s="26" t="s">
        <v>188</v>
      </c>
      <c r="B36" s="83">
        <f t="shared" si="1"/>
        <v>0</v>
      </c>
      <c r="C36" s="84"/>
      <c r="D36" s="84"/>
      <c r="E36" s="84"/>
      <c r="F36" s="84"/>
      <c r="G36" s="84"/>
      <c r="H36" s="84"/>
    </row>
    <row r="37" spans="1:8" ht="20.100000000000001" customHeight="1">
      <c r="A37" s="13" t="s">
        <v>189</v>
      </c>
      <c r="B37" s="83">
        <f t="shared" si="1"/>
        <v>0</v>
      </c>
      <c r="C37" s="193">
        <f>SUM(C38:C39)</f>
        <v>0</v>
      </c>
      <c r="D37" s="193">
        <f t="shared" ref="D37:H37" si="3">SUM(D38:D39)</f>
        <v>0</v>
      </c>
      <c r="E37" s="193">
        <f t="shared" si="3"/>
        <v>0</v>
      </c>
      <c r="F37" s="193">
        <f t="shared" si="3"/>
        <v>0</v>
      </c>
      <c r="G37" s="193">
        <f t="shared" si="3"/>
        <v>0</v>
      </c>
      <c r="H37" s="193">
        <f t="shared" si="3"/>
        <v>0</v>
      </c>
    </row>
    <row r="38" spans="1:8" ht="20.100000000000001" customHeight="1">
      <c r="A38" s="27" t="s">
        <v>190</v>
      </c>
      <c r="B38" s="83">
        <f t="shared" si="1"/>
        <v>0</v>
      </c>
      <c r="C38" s="84"/>
      <c r="D38" s="84"/>
      <c r="E38" s="84"/>
      <c r="F38" s="84"/>
      <c r="G38" s="84"/>
      <c r="H38" s="84"/>
    </row>
    <row r="39" spans="1:8" ht="20.100000000000001" customHeight="1">
      <c r="A39" s="27" t="s">
        <v>200</v>
      </c>
      <c r="B39" s="83">
        <f t="shared" si="1"/>
        <v>0</v>
      </c>
      <c r="C39" s="84"/>
      <c r="D39" s="84"/>
      <c r="E39" s="84"/>
      <c r="F39" s="84"/>
      <c r="G39" s="84"/>
      <c r="H39" s="84"/>
    </row>
    <row r="40" spans="1:8" ht="20.100000000000001" customHeight="1">
      <c r="A40" s="13" t="s">
        <v>201</v>
      </c>
      <c r="B40" s="83">
        <f t="shared" si="1"/>
        <v>50</v>
      </c>
      <c r="C40" s="193">
        <f>SUM(C41:C51)</f>
        <v>50</v>
      </c>
      <c r="D40" s="193">
        <f t="shared" ref="D40:H40" si="4">SUM(D41:D51)</f>
        <v>0</v>
      </c>
      <c r="E40" s="193">
        <f t="shared" si="4"/>
        <v>0</v>
      </c>
      <c r="F40" s="193">
        <f t="shared" si="4"/>
        <v>0</v>
      </c>
      <c r="G40" s="193">
        <f t="shared" si="4"/>
        <v>0</v>
      </c>
      <c r="H40" s="193">
        <f t="shared" si="4"/>
        <v>0</v>
      </c>
    </row>
    <row r="41" spans="1:8" ht="20.100000000000001" customHeight="1">
      <c r="A41" s="26" t="s">
        <v>202</v>
      </c>
      <c r="B41" s="83">
        <f t="shared" si="1"/>
        <v>0</v>
      </c>
      <c r="C41" s="84"/>
      <c r="D41" s="84"/>
      <c r="E41" s="84"/>
      <c r="F41" s="84"/>
      <c r="G41" s="84"/>
      <c r="H41" s="84"/>
    </row>
    <row r="42" spans="1:8" ht="20.100000000000001" customHeight="1">
      <c r="A42" s="27" t="s">
        <v>1129</v>
      </c>
      <c r="B42" s="83">
        <f t="shared" si="1"/>
        <v>0</v>
      </c>
      <c r="C42" s="197"/>
      <c r="D42" s="197"/>
      <c r="E42" s="197"/>
      <c r="F42" s="197"/>
      <c r="G42" s="197"/>
      <c r="H42" s="197"/>
    </row>
    <row r="43" spans="1:8" ht="20.100000000000001" customHeight="1">
      <c r="A43" s="26" t="s">
        <v>1130</v>
      </c>
      <c r="B43" s="83">
        <f t="shared" si="1"/>
        <v>0</v>
      </c>
      <c r="C43" s="197"/>
      <c r="D43" s="197"/>
      <c r="E43" s="197"/>
      <c r="F43" s="197"/>
      <c r="G43" s="197"/>
      <c r="H43" s="197"/>
    </row>
    <row r="44" spans="1:8" ht="20.100000000000001" customHeight="1">
      <c r="A44" s="28" t="s">
        <v>1131</v>
      </c>
      <c r="B44" s="83">
        <f t="shared" si="1"/>
        <v>0</v>
      </c>
      <c r="C44" s="197"/>
      <c r="D44" s="197"/>
      <c r="E44" s="197"/>
      <c r="F44" s="197"/>
      <c r="G44" s="197"/>
      <c r="H44" s="197"/>
    </row>
    <row r="45" spans="1:8" ht="20.100000000000001" customHeight="1">
      <c r="A45" s="13" t="s">
        <v>1132</v>
      </c>
      <c r="B45" s="83">
        <f t="shared" si="1"/>
        <v>0</v>
      </c>
      <c r="C45" s="197"/>
      <c r="D45" s="197"/>
      <c r="E45" s="197"/>
      <c r="F45" s="197"/>
      <c r="G45" s="197"/>
      <c r="H45" s="197"/>
    </row>
    <row r="46" spans="1:8" ht="20.100000000000001" customHeight="1">
      <c r="A46" s="26" t="s">
        <v>1133</v>
      </c>
      <c r="B46" s="83">
        <f t="shared" si="1"/>
        <v>0</v>
      </c>
      <c r="C46" s="197"/>
      <c r="D46" s="197"/>
      <c r="E46" s="197"/>
      <c r="F46" s="197"/>
      <c r="G46" s="197"/>
      <c r="H46" s="197"/>
    </row>
    <row r="47" spans="1:8" ht="20.100000000000001" customHeight="1">
      <c r="A47" s="28" t="s">
        <v>1134</v>
      </c>
      <c r="B47" s="83">
        <f t="shared" si="1"/>
        <v>0</v>
      </c>
      <c r="C47" s="197"/>
      <c r="D47" s="197"/>
      <c r="E47" s="197"/>
      <c r="F47" s="197"/>
      <c r="G47" s="197"/>
      <c r="H47" s="197"/>
    </row>
    <row r="48" spans="1:8" ht="20.100000000000001" customHeight="1">
      <c r="A48" s="27" t="s">
        <v>1135</v>
      </c>
      <c r="B48" s="83">
        <f t="shared" si="1"/>
        <v>0</v>
      </c>
      <c r="C48" s="197"/>
      <c r="D48" s="197"/>
      <c r="E48" s="197"/>
      <c r="F48" s="197"/>
      <c r="G48" s="197"/>
      <c r="H48" s="197"/>
    </row>
    <row r="49" spans="1:8" ht="20.100000000000001" customHeight="1">
      <c r="A49" s="13" t="s">
        <v>1136</v>
      </c>
      <c r="B49" s="83">
        <f t="shared" si="1"/>
        <v>0</v>
      </c>
      <c r="C49" s="197"/>
      <c r="D49" s="197"/>
      <c r="E49" s="197"/>
      <c r="F49" s="197"/>
      <c r="G49" s="197"/>
      <c r="H49" s="197"/>
    </row>
    <row r="50" spans="1:8" ht="20.100000000000001" customHeight="1">
      <c r="A50" s="26" t="s">
        <v>1137</v>
      </c>
      <c r="B50" s="83">
        <f t="shared" si="1"/>
        <v>0</v>
      </c>
      <c r="C50" s="197"/>
      <c r="D50" s="197"/>
      <c r="E50" s="197"/>
      <c r="F50" s="197"/>
      <c r="G50" s="197"/>
      <c r="H50" s="197"/>
    </row>
    <row r="51" spans="1:8" ht="20.100000000000001" customHeight="1">
      <c r="A51" s="26" t="s">
        <v>251</v>
      </c>
      <c r="B51" s="83">
        <f t="shared" si="1"/>
        <v>50</v>
      </c>
      <c r="C51" s="197">
        <v>50</v>
      </c>
      <c r="D51" s="197"/>
      <c r="E51" s="197"/>
      <c r="F51" s="197"/>
      <c r="G51" s="197"/>
      <c r="H51" s="197"/>
    </row>
    <row r="52" spans="1:8" ht="19.5" customHeight="1">
      <c r="A52" s="13" t="s">
        <v>253</v>
      </c>
      <c r="B52" s="83">
        <f t="shared" si="1"/>
        <v>0</v>
      </c>
      <c r="C52" s="193">
        <f>SUM(C53:C62)</f>
        <v>0</v>
      </c>
      <c r="D52" s="193">
        <f t="shared" ref="D52:H52" si="5">SUM(D53:D62)</f>
        <v>0</v>
      </c>
      <c r="E52" s="193">
        <f t="shared" si="5"/>
        <v>0</v>
      </c>
      <c r="F52" s="193">
        <f t="shared" si="5"/>
        <v>0</v>
      </c>
      <c r="G52" s="193">
        <f t="shared" si="5"/>
        <v>0</v>
      </c>
      <c r="H52" s="193">
        <f t="shared" si="5"/>
        <v>0</v>
      </c>
    </row>
    <row r="53" spans="1:8" ht="20.100000000000001" customHeight="1">
      <c r="A53" s="27" t="s">
        <v>254</v>
      </c>
      <c r="B53" s="83">
        <f t="shared" si="1"/>
        <v>0</v>
      </c>
      <c r="C53" s="197"/>
      <c r="D53" s="197"/>
      <c r="E53" s="197"/>
      <c r="F53" s="197"/>
      <c r="G53" s="197"/>
      <c r="H53" s="197"/>
    </row>
    <row r="54" spans="1:8" ht="20.100000000000001" customHeight="1">
      <c r="A54" s="26" t="s">
        <v>256</v>
      </c>
      <c r="B54" s="83">
        <f t="shared" si="1"/>
        <v>0</v>
      </c>
      <c r="C54" s="197"/>
      <c r="D54" s="197"/>
      <c r="E54" s="197"/>
      <c r="F54" s="197"/>
      <c r="G54" s="197"/>
      <c r="H54" s="197"/>
    </row>
    <row r="55" spans="1:8" ht="20.100000000000001" customHeight="1">
      <c r="A55" s="26" t="s">
        <v>265</v>
      </c>
      <c r="B55" s="83">
        <f t="shared" si="1"/>
        <v>0</v>
      </c>
      <c r="C55" s="197"/>
      <c r="D55" s="197"/>
      <c r="E55" s="197"/>
      <c r="F55" s="197"/>
      <c r="G55" s="197"/>
      <c r="H55" s="197"/>
    </row>
    <row r="56" spans="1:8" ht="20.100000000000001" customHeight="1">
      <c r="A56" s="13" t="s">
        <v>271</v>
      </c>
      <c r="B56" s="83">
        <f t="shared" si="1"/>
        <v>0</v>
      </c>
      <c r="C56" s="197"/>
      <c r="D56" s="197"/>
      <c r="E56" s="197"/>
      <c r="F56" s="197"/>
      <c r="G56" s="197"/>
      <c r="H56" s="197"/>
    </row>
    <row r="57" spans="1:8" ht="20.100000000000001" customHeight="1">
      <c r="A57" s="27" t="s">
        <v>277</v>
      </c>
      <c r="B57" s="83">
        <f t="shared" si="1"/>
        <v>0</v>
      </c>
      <c r="C57" s="197"/>
      <c r="D57" s="197"/>
      <c r="E57" s="197"/>
      <c r="F57" s="197"/>
      <c r="G57" s="197"/>
      <c r="H57" s="197"/>
    </row>
    <row r="58" spans="1:8" ht="20.100000000000001" customHeight="1">
      <c r="A58" s="27" t="s">
        <v>281</v>
      </c>
      <c r="B58" s="83">
        <f t="shared" si="1"/>
        <v>0</v>
      </c>
      <c r="C58" s="197"/>
      <c r="D58" s="197"/>
      <c r="E58" s="197"/>
      <c r="F58" s="197"/>
      <c r="G58" s="197"/>
      <c r="H58" s="197"/>
    </row>
    <row r="59" spans="1:8" ht="20.100000000000001" customHeight="1">
      <c r="A59" s="26" t="s">
        <v>285</v>
      </c>
      <c r="B59" s="83">
        <f t="shared" si="1"/>
        <v>0</v>
      </c>
      <c r="C59" s="197"/>
      <c r="D59" s="197"/>
      <c r="E59" s="197"/>
      <c r="F59" s="197"/>
      <c r="G59" s="197"/>
      <c r="H59" s="197"/>
    </row>
    <row r="60" spans="1:8" ht="20.100000000000001" customHeight="1">
      <c r="A60" s="27" t="s">
        <v>289</v>
      </c>
      <c r="B60" s="83">
        <f t="shared" si="1"/>
        <v>0</v>
      </c>
      <c r="C60" s="197"/>
      <c r="D60" s="197"/>
      <c r="E60" s="197"/>
      <c r="F60" s="197"/>
      <c r="G60" s="197"/>
      <c r="H60" s="197"/>
    </row>
    <row r="61" spans="1:8" ht="20.100000000000001" customHeight="1">
      <c r="A61" s="26" t="s">
        <v>295</v>
      </c>
      <c r="B61" s="83">
        <f t="shared" si="1"/>
        <v>0</v>
      </c>
      <c r="C61" s="197"/>
      <c r="D61" s="197"/>
      <c r="E61" s="197"/>
      <c r="F61" s="197"/>
      <c r="G61" s="197"/>
      <c r="H61" s="197"/>
    </row>
    <row r="62" spans="1:8" ht="20.100000000000001" customHeight="1">
      <c r="A62" s="26" t="s">
        <v>302</v>
      </c>
      <c r="B62" s="83">
        <f t="shared" si="1"/>
        <v>0</v>
      </c>
      <c r="C62" s="197"/>
      <c r="D62" s="197"/>
      <c r="E62" s="197"/>
      <c r="F62" s="197"/>
      <c r="G62" s="197"/>
      <c r="H62" s="197"/>
    </row>
    <row r="63" spans="1:8" ht="20.100000000000001" customHeight="1">
      <c r="A63" s="13" t="s">
        <v>1138</v>
      </c>
      <c r="B63" s="83">
        <f t="shared" si="1"/>
        <v>0</v>
      </c>
      <c r="C63" s="193">
        <f>SUM(C64:C73)</f>
        <v>0</v>
      </c>
      <c r="D63" s="193">
        <f t="shared" ref="D63:H63" si="6">SUM(D64:D73)</f>
        <v>0</v>
      </c>
      <c r="E63" s="193">
        <f t="shared" si="6"/>
        <v>0</v>
      </c>
      <c r="F63" s="193">
        <f t="shared" si="6"/>
        <v>0</v>
      </c>
      <c r="G63" s="193">
        <f t="shared" si="6"/>
        <v>0</v>
      </c>
      <c r="H63" s="193">
        <f t="shared" si="6"/>
        <v>0</v>
      </c>
    </row>
    <row r="64" spans="1:8" ht="20.100000000000001" customHeight="1">
      <c r="A64" s="27" t="s">
        <v>304</v>
      </c>
      <c r="B64" s="83">
        <f t="shared" si="1"/>
        <v>0</v>
      </c>
      <c r="C64" s="197"/>
      <c r="D64" s="197"/>
      <c r="E64" s="197"/>
      <c r="F64" s="197"/>
      <c r="G64" s="197"/>
      <c r="H64" s="197"/>
    </row>
    <row r="65" spans="1:8" ht="20.100000000000001" customHeight="1">
      <c r="A65" s="26" t="s">
        <v>306</v>
      </c>
      <c r="B65" s="83">
        <f t="shared" si="1"/>
        <v>0</v>
      </c>
      <c r="C65" s="197"/>
      <c r="D65" s="197"/>
      <c r="E65" s="197"/>
      <c r="F65" s="197"/>
      <c r="G65" s="197"/>
      <c r="H65" s="197"/>
    </row>
    <row r="66" spans="1:8" ht="20.100000000000001" customHeight="1">
      <c r="A66" s="27" t="s">
        <v>314</v>
      </c>
      <c r="B66" s="83">
        <f t="shared" si="1"/>
        <v>0</v>
      </c>
      <c r="C66" s="197"/>
      <c r="D66" s="197"/>
      <c r="E66" s="197"/>
      <c r="F66" s="197"/>
      <c r="G66" s="197"/>
      <c r="H66" s="197"/>
    </row>
    <row r="67" spans="1:8" ht="20.100000000000001" customHeight="1">
      <c r="A67" s="27" t="s">
        <v>319</v>
      </c>
      <c r="B67" s="83">
        <f t="shared" si="1"/>
        <v>0</v>
      </c>
      <c r="C67" s="197"/>
      <c r="D67" s="197"/>
      <c r="E67" s="197"/>
      <c r="F67" s="197"/>
      <c r="G67" s="197"/>
      <c r="H67" s="197"/>
    </row>
    <row r="68" spans="1:8" ht="20.100000000000001" customHeight="1">
      <c r="A68" s="27" t="s">
        <v>322</v>
      </c>
      <c r="B68" s="83">
        <f t="shared" si="1"/>
        <v>0</v>
      </c>
      <c r="C68" s="197"/>
      <c r="D68" s="197"/>
      <c r="E68" s="197"/>
      <c r="F68" s="197"/>
      <c r="G68" s="197"/>
      <c r="H68" s="197"/>
    </row>
    <row r="69" spans="1:8" ht="20.100000000000001" customHeight="1">
      <c r="A69" s="27" t="s">
        <v>326</v>
      </c>
      <c r="B69" s="83">
        <f t="shared" si="1"/>
        <v>0</v>
      </c>
      <c r="C69" s="197"/>
      <c r="D69" s="197"/>
      <c r="E69" s="197"/>
      <c r="F69" s="197"/>
      <c r="G69" s="197"/>
      <c r="H69" s="197"/>
    </row>
    <row r="70" spans="1:8" ht="20.100000000000001" customHeight="1">
      <c r="A70" s="26" t="s">
        <v>331</v>
      </c>
      <c r="B70" s="83">
        <f t="shared" si="1"/>
        <v>0</v>
      </c>
      <c r="C70" s="197"/>
      <c r="D70" s="197"/>
      <c r="E70" s="197"/>
      <c r="F70" s="197"/>
      <c r="G70" s="197"/>
      <c r="H70" s="197"/>
    </row>
    <row r="71" spans="1:8" ht="20.100000000000001" customHeight="1">
      <c r="A71" s="26" t="s">
        <v>337</v>
      </c>
      <c r="B71" s="83">
        <f t="shared" ref="B71:B134" si="7">SUM(C71:H71)</f>
        <v>0</v>
      </c>
      <c r="C71" s="197"/>
      <c r="D71" s="197"/>
      <c r="E71" s="197"/>
      <c r="F71" s="197"/>
      <c r="G71" s="197"/>
      <c r="H71" s="197"/>
    </row>
    <row r="72" spans="1:8" ht="20.100000000000001" customHeight="1">
      <c r="A72" s="13" t="s">
        <v>341</v>
      </c>
      <c r="B72" s="83">
        <f t="shared" si="7"/>
        <v>0</v>
      </c>
      <c r="C72" s="197"/>
      <c r="D72" s="197"/>
      <c r="E72" s="197"/>
      <c r="F72" s="197"/>
      <c r="G72" s="197"/>
      <c r="H72" s="197"/>
    </row>
    <row r="73" spans="1:8" ht="20.100000000000001" customHeight="1">
      <c r="A73" s="26" t="s">
        <v>345</v>
      </c>
      <c r="B73" s="83">
        <f t="shared" si="7"/>
        <v>0</v>
      </c>
      <c r="C73" s="197"/>
      <c r="D73" s="197"/>
      <c r="E73" s="197"/>
      <c r="F73" s="197"/>
      <c r="G73" s="197"/>
      <c r="H73" s="197"/>
    </row>
    <row r="74" spans="1:8" ht="20.100000000000001" customHeight="1">
      <c r="A74" s="13" t="s">
        <v>350</v>
      </c>
      <c r="B74" s="83">
        <f t="shared" si="7"/>
        <v>31.2</v>
      </c>
      <c r="C74" s="193">
        <f>SUM(C75:C80)</f>
        <v>31.2</v>
      </c>
      <c r="D74" s="193">
        <f t="shared" ref="D74:H74" si="8">SUM(D75:D80)</f>
        <v>0</v>
      </c>
      <c r="E74" s="193">
        <f t="shared" si="8"/>
        <v>0</v>
      </c>
      <c r="F74" s="193">
        <f t="shared" si="8"/>
        <v>0</v>
      </c>
      <c r="G74" s="193">
        <f t="shared" si="8"/>
        <v>0</v>
      </c>
      <c r="H74" s="193">
        <f t="shared" si="8"/>
        <v>0</v>
      </c>
    </row>
    <row r="75" spans="1:8" ht="20.100000000000001" customHeight="1">
      <c r="A75" s="13" t="s">
        <v>351</v>
      </c>
      <c r="B75" s="83">
        <f t="shared" si="7"/>
        <v>11.2</v>
      </c>
      <c r="C75" s="197">
        <v>11.2</v>
      </c>
      <c r="D75" s="197"/>
      <c r="E75" s="197"/>
      <c r="F75" s="197"/>
      <c r="G75" s="197"/>
      <c r="H75" s="197"/>
    </row>
    <row r="76" spans="1:8" ht="20.100000000000001" customHeight="1">
      <c r="A76" s="13" t="s">
        <v>364</v>
      </c>
      <c r="B76" s="83">
        <f t="shared" si="7"/>
        <v>0</v>
      </c>
      <c r="C76" s="197"/>
      <c r="D76" s="197"/>
      <c r="E76" s="197"/>
      <c r="F76" s="197"/>
      <c r="G76" s="197"/>
      <c r="H76" s="197"/>
    </row>
    <row r="77" spans="1:8" ht="20.100000000000001" customHeight="1">
      <c r="A77" s="13" t="s">
        <v>369</v>
      </c>
      <c r="B77" s="83">
        <f t="shared" si="7"/>
        <v>20</v>
      </c>
      <c r="C77" s="197">
        <v>20</v>
      </c>
      <c r="D77" s="197"/>
      <c r="E77" s="197"/>
      <c r="F77" s="197"/>
      <c r="G77" s="197"/>
      <c r="H77" s="197"/>
    </row>
    <row r="78" spans="1:8" ht="20.100000000000001" customHeight="1">
      <c r="A78" s="13" t="s">
        <v>377</v>
      </c>
      <c r="B78" s="83">
        <f t="shared" si="7"/>
        <v>0</v>
      </c>
      <c r="C78" s="197"/>
      <c r="D78" s="197"/>
      <c r="E78" s="197"/>
      <c r="F78" s="197"/>
      <c r="G78" s="197"/>
      <c r="H78" s="197"/>
    </row>
    <row r="79" spans="1:8" ht="20.100000000000001" customHeight="1">
      <c r="A79" s="13" t="s">
        <v>384</v>
      </c>
      <c r="B79" s="83">
        <f t="shared" si="7"/>
        <v>0</v>
      </c>
      <c r="C79" s="197"/>
      <c r="D79" s="197"/>
      <c r="E79" s="197"/>
      <c r="F79" s="197"/>
      <c r="G79" s="197"/>
      <c r="H79" s="197"/>
    </row>
    <row r="80" spans="1:8" ht="20.100000000000001" customHeight="1">
      <c r="A80" s="13" t="s">
        <v>389</v>
      </c>
      <c r="B80" s="83">
        <f t="shared" si="7"/>
        <v>0</v>
      </c>
      <c r="C80" s="197"/>
      <c r="D80" s="197"/>
      <c r="E80" s="197"/>
      <c r="F80" s="197"/>
      <c r="G80" s="197"/>
      <c r="H80" s="197"/>
    </row>
    <row r="81" spans="1:8" ht="20.100000000000001" customHeight="1">
      <c r="A81" s="13" t="s">
        <v>1139</v>
      </c>
      <c r="B81" s="83">
        <f t="shared" si="7"/>
        <v>211.49999999999997</v>
      </c>
      <c r="C81" s="193">
        <f>SUM(C82:C102)</f>
        <v>170.89999999999998</v>
      </c>
      <c r="D81" s="193">
        <f t="shared" ref="D81:H81" si="9">SUM(D82:D102)</f>
        <v>40.6</v>
      </c>
      <c r="E81" s="193">
        <f t="shared" si="9"/>
        <v>0</v>
      </c>
      <c r="F81" s="193">
        <f t="shared" si="9"/>
        <v>0</v>
      </c>
      <c r="G81" s="193">
        <f t="shared" si="9"/>
        <v>0</v>
      </c>
      <c r="H81" s="193">
        <f t="shared" si="9"/>
        <v>0</v>
      </c>
    </row>
    <row r="82" spans="1:8" ht="20.100000000000001" customHeight="1">
      <c r="A82" s="13" t="s">
        <v>394</v>
      </c>
      <c r="B82" s="83">
        <f t="shared" si="7"/>
        <v>5.58</v>
      </c>
      <c r="C82" s="197">
        <v>5.58</v>
      </c>
      <c r="D82" s="197"/>
      <c r="E82" s="197"/>
      <c r="F82" s="197"/>
      <c r="G82" s="197"/>
      <c r="H82" s="197"/>
    </row>
    <row r="83" spans="1:8" ht="20.100000000000001" customHeight="1">
      <c r="A83" s="13" t="s">
        <v>404</v>
      </c>
      <c r="B83" s="83">
        <f t="shared" si="7"/>
        <v>56</v>
      </c>
      <c r="C83" s="197">
        <v>56</v>
      </c>
      <c r="D83" s="197"/>
      <c r="E83" s="197"/>
      <c r="F83" s="197"/>
      <c r="G83" s="197"/>
      <c r="H83" s="197"/>
    </row>
    <row r="84" spans="1:8" ht="20.100000000000001" customHeight="1">
      <c r="A84" s="13" t="s">
        <v>409</v>
      </c>
      <c r="B84" s="83">
        <f t="shared" si="7"/>
        <v>0</v>
      </c>
      <c r="C84" s="197"/>
      <c r="D84" s="197"/>
      <c r="E84" s="197"/>
      <c r="F84" s="197"/>
      <c r="G84" s="197"/>
      <c r="H84" s="197"/>
    </row>
    <row r="85" spans="1:8" ht="20.100000000000001" customHeight="1">
      <c r="A85" s="13" t="s">
        <v>411</v>
      </c>
      <c r="B85" s="83">
        <f t="shared" si="7"/>
        <v>95.88</v>
      </c>
      <c r="C85" s="197">
        <v>95.88</v>
      </c>
      <c r="D85" s="197"/>
      <c r="E85" s="197"/>
      <c r="F85" s="197"/>
      <c r="G85" s="197"/>
      <c r="H85" s="197"/>
    </row>
    <row r="86" spans="1:8" ht="20.100000000000001" customHeight="1">
      <c r="A86" s="13" t="s">
        <v>419</v>
      </c>
      <c r="B86" s="83">
        <f t="shared" si="7"/>
        <v>0</v>
      </c>
      <c r="C86" s="197"/>
      <c r="D86" s="197"/>
      <c r="E86" s="197"/>
      <c r="F86" s="197"/>
      <c r="G86" s="197"/>
      <c r="H86" s="197"/>
    </row>
    <row r="87" spans="1:8" ht="20.100000000000001" customHeight="1">
      <c r="A87" s="13" t="s">
        <v>423</v>
      </c>
      <c r="B87" s="83">
        <f t="shared" si="7"/>
        <v>53.14</v>
      </c>
      <c r="C87" s="197">
        <v>12.54</v>
      </c>
      <c r="D87" s="197">
        <v>40.6</v>
      </c>
      <c r="E87" s="197"/>
      <c r="F87" s="197"/>
      <c r="G87" s="197"/>
      <c r="H87" s="197"/>
    </row>
    <row r="88" spans="1:8" ht="20.100000000000001" customHeight="1">
      <c r="A88" s="13" t="s">
        <v>433</v>
      </c>
      <c r="B88" s="83">
        <f t="shared" si="7"/>
        <v>0</v>
      </c>
      <c r="C88" s="197"/>
      <c r="D88" s="197"/>
      <c r="E88" s="197"/>
      <c r="F88" s="197"/>
      <c r="G88" s="197"/>
      <c r="H88" s="197"/>
    </row>
    <row r="89" spans="1:8" ht="20.100000000000001" customHeight="1">
      <c r="A89" s="13" t="s">
        <v>441</v>
      </c>
      <c r="B89" s="83">
        <f t="shared" si="7"/>
        <v>0</v>
      </c>
      <c r="C89" s="197"/>
      <c r="D89" s="197"/>
      <c r="E89" s="197"/>
      <c r="F89" s="197"/>
      <c r="G89" s="197"/>
      <c r="H89" s="197"/>
    </row>
    <row r="90" spans="1:8" ht="20.100000000000001" customHeight="1">
      <c r="A90" s="13" t="s">
        <v>448</v>
      </c>
      <c r="B90" s="83">
        <f t="shared" si="7"/>
        <v>0.9</v>
      </c>
      <c r="C90" s="197">
        <v>0.9</v>
      </c>
      <c r="D90" s="197"/>
      <c r="E90" s="197"/>
      <c r="F90" s="197"/>
      <c r="G90" s="197"/>
      <c r="H90" s="197"/>
    </row>
    <row r="91" spans="1:8" ht="20.100000000000001" customHeight="1">
      <c r="A91" s="13" t="s">
        <v>456</v>
      </c>
      <c r="B91" s="83">
        <f t="shared" si="7"/>
        <v>0</v>
      </c>
      <c r="C91" s="197"/>
      <c r="D91" s="197"/>
      <c r="E91" s="197"/>
      <c r="F91" s="197"/>
      <c r="G91" s="197"/>
      <c r="H91" s="197"/>
    </row>
    <row r="92" spans="1:8" ht="20.100000000000001" customHeight="1">
      <c r="A92" s="13" t="s">
        <v>462</v>
      </c>
      <c r="B92" s="83">
        <f t="shared" si="7"/>
        <v>0</v>
      </c>
      <c r="C92" s="197"/>
      <c r="D92" s="197"/>
      <c r="E92" s="197"/>
      <c r="F92" s="197"/>
      <c r="G92" s="197"/>
      <c r="H92" s="197"/>
    </row>
    <row r="93" spans="1:8" ht="20.100000000000001" customHeight="1">
      <c r="A93" s="13" t="s">
        <v>464</v>
      </c>
      <c r="B93" s="83">
        <f t="shared" si="7"/>
        <v>0</v>
      </c>
      <c r="C93" s="197"/>
      <c r="D93" s="197"/>
      <c r="E93" s="197"/>
      <c r="F93" s="197"/>
      <c r="G93" s="197"/>
      <c r="H93" s="197"/>
    </row>
    <row r="94" spans="1:8" ht="20.100000000000001" customHeight="1">
      <c r="A94" s="13" t="s">
        <v>467</v>
      </c>
      <c r="B94" s="83">
        <f t="shared" si="7"/>
        <v>0</v>
      </c>
      <c r="C94" s="197"/>
      <c r="D94" s="197"/>
      <c r="E94" s="197"/>
      <c r="F94" s="197"/>
      <c r="G94" s="197"/>
      <c r="H94" s="197"/>
    </row>
    <row r="95" spans="1:8" ht="20.100000000000001" customHeight="1">
      <c r="A95" s="13" t="s">
        <v>470</v>
      </c>
      <c r="B95" s="83">
        <f t="shared" si="7"/>
        <v>0</v>
      </c>
      <c r="C95" s="197"/>
      <c r="D95" s="197"/>
      <c r="E95" s="197"/>
      <c r="F95" s="197"/>
      <c r="G95" s="197"/>
      <c r="H95" s="197"/>
    </row>
    <row r="96" spans="1:8" ht="20.100000000000001" customHeight="1">
      <c r="A96" s="13" t="s">
        <v>473</v>
      </c>
      <c r="B96" s="83">
        <f t="shared" si="7"/>
        <v>0</v>
      </c>
      <c r="C96" s="197"/>
      <c r="D96" s="197"/>
      <c r="E96" s="197"/>
      <c r="F96" s="197"/>
      <c r="G96" s="197"/>
      <c r="H96" s="197"/>
    </row>
    <row r="97" spans="1:8" ht="20.100000000000001" customHeight="1">
      <c r="A97" s="13" t="s">
        <v>476</v>
      </c>
      <c r="B97" s="83">
        <f t="shared" si="7"/>
        <v>0</v>
      </c>
      <c r="C97" s="197"/>
      <c r="D97" s="197"/>
      <c r="E97" s="197"/>
      <c r="F97" s="197"/>
      <c r="G97" s="197"/>
      <c r="H97" s="197"/>
    </row>
    <row r="98" spans="1:8" ht="20.100000000000001" customHeight="1">
      <c r="A98" s="13" t="s">
        <v>479</v>
      </c>
      <c r="B98" s="83">
        <f t="shared" si="7"/>
        <v>0</v>
      </c>
      <c r="C98" s="197"/>
      <c r="D98" s="197"/>
      <c r="E98" s="197"/>
      <c r="F98" s="197"/>
      <c r="G98" s="197"/>
      <c r="H98" s="197"/>
    </row>
    <row r="99" spans="1:8" ht="20.100000000000001" customHeight="1">
      <c r="A99" s="13" t="s">
        <v>483</v>
      </c>
      <c r="B99" s="83">
        <f t="shared" si="7"/>
        <v>0</v>
      </c>
      <c r="C99" s="197"/>
      <c r="D99" s="197"/>
      <c r="E99" s="197"/>
      <c r="F99" s="197"/>
      <c r="G99" s="197"/>
      <c r="H99" s="197"/>
    </row>
    <row r="100" spans="1:8" ht="20.100000000000001" customHeight="1">
      <c r="A100" s="87" t="s">
        <v>488</v>
      </c>
      <c r="B100" s="83">
        <f t="shared" si="7"/>
        <v>0</v>
      </c>
      <c r="C100" s="197"/>
      <c r="D100" s="197"/>
      <c r="E100" s="197"/>
      <c r="F100" s="197"/>
      <c r="G100" s="197"/>
      <c r="H100" s="197"/>
    </row>
    <row r="101" spans="1:8" ht="20.100000000000001" customHeight="1">
      <c r="A101" s="13" t="s">
        <v>492</v>
      </c>
      <c r="B101" s="83">
        <f t="shared" si="7"/>
        <v>0</v>
      </c>
      <c r="C101" s="197"/>
      <c r="D101" s="197"/>
      <c r="E101" s="197"/>
      <c r="F101" s="197"/>
      <c r="G101" s="197"/>
      <c r="H101" s="197"/>
    </row>
    <row r="102" spans="1:8" ht="20.100000000000001" customHeight="1">
      <c r="A102" s="13" t="s">
        <v>495</v>
      </c>
      <c r="B102" s="83">
        <f t="shared" si="7"/>
        <v>0</v>
      </c>
      <c r="C102" s="197"/>
      <c r="D102" s="197"/>
      <c r="E102" s="197"/>
      <c r="F102" s="197"/>
      <c r="G102" s="197"/>
      <c r="H102" s="197"/>
    </row>
    <row r="103" spans="1:8" ht="20.100000000000001" customHeight="1">
      <c r="A103" s="13" t="s">
        <v>496</v>
      </c>
      <c r="B103" s="83">
        <f t="shared" si="7"/>
        <v>0</v>
      </c>
      <c r="C103" s="193">
        <f>SUM(C104:C116)</f>
        <v>0</v>
      </c>
      <c r="D103" s="193">
        <f t="shared" ref="D103:H103" si="10">SUM(D104:D116)</f>
        <v>0</v>
      </c>
      <c r="E103" s="193">
        <f t="shared" si="10"/>
        <v>0</v>
      </c>
      <c r="F103" s="193">
        <f t="shared" si="10"/>
        <v>0</v>
      </c>
      <c r="G103" s="193">
        <f t="shared" si="10"/>
        <v>0</v>
      </c>
      <c r="H103" s="193">
        <f t="shared" si="10"/>
        <v>0</v>
      </c>
    </row>
    <row r="104" spans="1:8" ht="20.100000000000001" customHeight="1">
      <c r="A104" s="13" t="s">
        <v>497</v>
      </c>
      <c r="B104" s="83">
        <f t="shared" si="7"/>
        <v>0</v>
      </c>
      <c r="C104" s="197"/>
      <c r="D104" s="197"/>
      <c r="E104" s="197"/>
      <c r="F104" s="197"/>
      <c r="G104" s="197"/>
      <c r="H104" s="197"/>
    </row>
    <row r="105" spans="1:8" ht="20.100000000000001" customHeight="1">
      <c r="A105" s="13" t="s">
        <v>499</v>
      </c>
      <c r="B105" s="83">
        <f t="shared" si="7"/>
        <v>0</v>
      </c>
      <c r="C105" s="197"/>
      <c r="D105" s="197"/>
      <c r="E105" s="197"/>
      <c r="F105" s="197"/>
      <c r="G105" s="197"/>
      <c r="H105" s="197"/>
    </row>
    <row r="106" spans="1:8" ht="20.100000000000001" customHeight="1">
      <c r="A106" s="13" t="s">
        <v>513</v>
      </c>
      <c r="B106" s="83">
        <f t="shared" si="7"/>
        <v>0</v>
      </c>
      <c r="C106" s="197"/>
      <c r="D106" s="197"/>
      <c r="E106" s="197"/>
      <c r="F106" s="197"/>
      <c r="G106" s="197"/>
      <c r="H106" s="197"/>
    </row>
    <row r="107" spans="1:8" ht="20.100000000000001" customHeight="1">
      <c r="A107" s="13" t="s">
        <v>517</v>
      </c>
      <c r="B107" s="83">
        <f t="shared" si="7"/>
        <v>0</v>
      </c>
      <c r="C107" s="197"/>
      <c r="D107" s="197"/>
      <c r="E107" s="197"/>
      <c r="F107" s="197"/>
      <c r="G107" s="197"/>
      <c r="H107" s="197"/>
    </row>
    <row r="108" spans="1:8" ht="20.100000000000001" customHeight="1">
      <c r="A108" s="13" t="s">
        <v>529</v>
      </c>
      <c r="B108" s="83">
        <f t="shared" si="7"/>
        <v>0</v>
      </c>
      <c r="C108" s="197"/>
      <c r="D108" s="197"/>
      <c r="E108" s="197"/>
      <c r="F108" s="197"/>
      <c r="G108" s="197"/>
      <c r="H108" s="197"/>
    </row>
    <row r="109" spans="1:8" ht="20.100000000000001" customHeight="1">
      <c r="A109" s="13" t="s">
        <v>532</v>
      </c>
      <c r="B109" s="83">
        <f t="shared" si="7"/>
        <v>0</v>
      </c>
      <c r="C109" s="197"/>
      <c r="D109" s="197"/>
      <c r="E109" s="197"/>
      <c r="F109" s="197"/>
      <c r="G109" s="197"/>
      <c r="H109" s="197"/>
    </row>
    <row r="110" spans="1:8" ht="20.100000000000001" customHeight="1">
      <c r="A110" s="13" t="s">
        <v>536</v>
      </c>
      <c r="B110" s="83">
        <f t="shared" si="7"/>
        <v>0</v>
      </c>
      <c r="C110" s="197"/>
      <c r="D110" s="197"/>
      <c r="E110" s="197"/>
      <c r="F110" s="197"/>
      <c r="G110" s="197"/>
      <c r="H110" s="197"/>
    </row>
    <row r="111" spans="1:8" ht="20.100000000000001" customHeight="1">
      <c r="A111" s="13" t="s">
        <v>541</v>
      </c>
      <c r="B111" s="83">
        <f t="shared" si="7"/>
        <v>0</v>
      </c>
      <c r="C111" s="197"/>
      <c r="D111" s="197"/>
      <c r="E111" s="197"/>
      <c r="F111" s="197"/>
      <c r="G111" s="197"/>
      <c r="H111" s="197"/>
    </row>
    <row r="112" spans="1:8" ht="20.100000000000001" customHeight="1">
      <c r="A112" s="13" t="s">
        <v>545</v>
      </c>
      <c r="B112" s="83">
        <f t="shared" si="7"/>
        <v>0</v>
      </c>
      <c r="C112" s="197"/>
      <c r="D112" s="197"/>
      <c r="E112" s="197"/>
      <c r="F112" s="197"/>
      <c r="G112" s="197"/>
      <c r="H112" s="197"/>
    </row>
    <row r="113" spans="1:8" ht="20.100000000000001" customHeight="1">
      <c r="A113" s="13" t="s">
        <v>549</v>
      </c>
      <c r="B113" s="83">
        <f t="shared" si="7"/>
        <v>0</v>
      </c>
      <c r="C113" s="197"/>
      <c r="D113" s="197"/>
      <c r="E113" s="197"/>
      <c r="F113" s="197"/>
      <c r="G113" s="197"/>
      <c r="H113" s="197"/>
    </row>
    <row r="114" spans="1:8" ht="20.100000000000001" customHeight="1">
      <c r="A114" s="13" t="s">
        <v>552</v>
      </c>
      <c r="B114" s="83">
        <f t="shared" si="7"/>
        <v>0</v>
      </c>
      <c r="C114" s="197"/>
      <c r="D114" s="197"/>
      <c r="E114" s="197"/>
      <c r="F114" s="197"/>
      <c r="G114" s="197"/>
      <c r="H114" s="197"/>
    </row>
    <row r="115" spans="1:8" ht="20.100000000000001" customHeight="1">
      <c r="A115" s="13" t="s">
        <v>556</v>
      </c>
      <c r="B115" s="83">
        <f t="shared" si="7"/>
        <v>0</v>
      </c>
      <c r="C115" s="197"/>
      <c r="D115" s="197"/>
      <c r="E115" s="197"/>
      <c r="F115" s="197"/>
      <c r="G115" s="197"/>
      <c r="H115" s="197"/>
    </row>
    <row r="116" spans="1:8" ht="20.100000000000001" customHeight="1">
      <c r="A116" s="39" t="s">
        <v>558</v>
      </c>
      <c r="B116" s="83">
        <f t="shared" si="7"/>
        <v>0</v>
      </c>
      <c r="C116" s="197"/>
      <c r="D116" s="197"/>
      <c r="E116" s="197"/>
      <c r="F116" s="197"/>
      <c r="G116" s="197"/>
      <c r="H116" s="197"/>
    </row>
    <row r="117" spans="1:8" ht="20.100000000000001" customHeight="1">
      <c r="A117" s="39" t="s">
        <v>1140</v>
      </c>
      <c r="B117" s="83">
        <f t="shared" si="7"/>
        <v>207.6</v>
      </c>
      <c r="C117" s="193">
        <f>SUM(C118:C132)</f>
        <v>207.6</v>
      </c>
      <c r="D117" s="193">
        <f t="shared" ref="D117:H117" si="11">SUM(D118:D132)</f>
        <v>0</v>
      </c>
      <c r="E117" s="193">
        <f t="shared" si="11"/>
        <v>0</v>
      </c>
      <c r="F117" s="193">
        <f t="shared" si="11"/>
        <v>0</v>
      </c>
      <c r="G117" s="193">
        <f t="shared" si="11"/>
        <v>0</v>
      </c>
      <c r="H117" s="193">
        <f t="shared" si="11"/>
        <v>0</v>
      </c>
    </row>
    <row r="118" spans="1:8" ht="20.100000000000001" customHeight="1">
      <c r="A118" s="39" t="s">
        <v>561</v>
      </c>
      <c r="B118" s="83">
        <f t="shared" si="7"/>
        <v>0</v>
      </c>
      <c r="C118" s="197"/>
      <c r="D118" s="197"/>
      <c r="E118" s="197"/>
      <c r="F118" s="197"/>
      <c r="G118" s="197"/>
      <c r="H118" s="197"/>
    </row>
    <row r="119" spans="1:8" ht="20.100000000000001" customHeight="1">
      <c r="A119" s="39" t="s">
        <v>568</v>
      </c>
      <c r="B119" s="83">
        <f t="shared" si="7"/>
        <v>50</v>
      </c>
      <c r="C119" s="197">
        <v>50</v>
      </c>
      <c r="D119" s="197"/>
      <c r="E119" s="197"/>
      <c r="F119" s="197"/>
      <c r="G119" s="197"/>
      <c r="H119" s="197"/>
    </row>
    <row r="120" spans="1:8" ht="20.100000000000001" customHeight="1">
      <c r="A120" s="39" t="s">
        <v>572</v>
      </c>
      <c r="B120" s="83">
        <f t="shared" si="7"/>
        <v>0</v>
      </c>
      <c r="C120" s="197"/>
      <c r="D120" s="197"/>
      <c r="E120" s="197"/>
      <c r="F120" s="197"/>
      <c r="G120" s="197"/>
      <c r="H120" s="197"/>
    </row>
    <row r="121" spans="1:8" ht="20.100000000000001" customHeight="1">
      <c r="A121" s="39" t="s">
        <v>580</v>
      </c>
      <c r="B121" s="83">
        <f t="shared" si="7"/>
        <v>157.6</v>
      </c>
      <c r="C121" s="197">
        <v>157.6</v>
      </c>
      <c r="D121" s="197"/>
      <c r="E121" s="197"/>
      <c r="F121" s="197"/>
      <c r="G121" s="197"/>
      <c r="H121" s="197"/>
    </row>
    <row r="122" spans="1:8" ht="20.100000000000001" customHeight="1">
      <c r="A122" s="39" t="s">
        <v>585</v>
      </c>
      <c r="B122" s="83">
        <f t="shared" si="7"/>
        <v>0</v>
      </c>
      <c r="C122" s="197"/>
      <c r="D122" s="197"/>
      <c r="E122" s="197"/>
      <c r="F122" s="197"/>
      <c r="G122" s="197"/>
      <c r="H122" s="197"/>
    </row>
    <row r="123" spans="1:8" ht="20.100000000000001" customHeight="1">
      <c r="A123" s="39" t="s">
        <v>592</v>
      </c>
      <c r="B123" s="83">
        <f t="shared" si="7"/>
        <v>0</v>
      </c>
      <c r="C123" s="197"/>
      <c r="D123" s="197"/>
      <c r="E123" s="197"/>
      <c r="F123" s="197"/>
      <c r="G123" s="197"/>
      <c r="H123" s="197"/>
    </row>
    <row r="124" spans="1:8" ht="20.100000000000001" customHeight="1">
      <c r="A124" s="39" t="s">
        <v>598</v>
      </c>
      <c r="B124" s="83">
        <f t="shared" si="7"/>
        <v>0</v>
      </c>
      <c r="C124" s="197"/>
      <c r="D124" s="197"/>
      <c r="E124" s="197"/>
      <c r="F124" s="197"/>
      <c r="G124" s="197"/>
      <c r="H124" s="197"/>
    </row>
    <row r="125" spans="1:8" ht="20.100000000000001" customHeight="1">
      <c r="A125" s="39" t="s">
        <v>601</v>
      </c>
      <c r="B125" s="83">
        <f t="shared" si="7"/>
        <v>0</v>
      </c>
      <c r="C125" s="197"/>
      <c r="D125" s="197"/>
      <c r="E125" s="197"/>
      <c r="F125" s="197"/>
      <c r="G125" s="197"/>
      <c r="H125" s="197"/>
    </row>
    <row r="126" spans="1:8" ht="20.100000000000001" customHeight="1">
      <c r="A126" s="39" t="s">
        <v>604</v>
      </c>
      <c r="B126" s="83">
        <f t="shared" si="7"/>
        <v>0</v>
      </c>
      <c r="C126" s="197"/>
      <c r="D126" s="197"/>
      <c r="E126" s="197"/>
      <c r="F126" s="197"/>
      <c r="G126" s="197"/>
      <c r="H126" s="197"/>
    </row>
    <row r="127" spans="1:8" ht="20.100000000000001" customHeight="1">
      <c r="A127" s="39" t="s">
        <v>605</v>
      </c>
      <c r="B127" s="83">
        <f t="shared" si="7"/>
        <v>0</v>
      </c>
      <c r="C127" s="197"/>
      <c r="D127" s="197"/>
      <c r="E127" s="197"/>
      <c r="F127" s="197"/>
      <c r="G127" s="197"/>
      <c r="H127" s="197"/>
    </row>
    <row r="128" spans="1:8" ht="20.100000000000001" customHeight="1">
      <c r="A128" s="39" t="s">
        <v>606</v>
      </c>
      <c r="B128" s="83">
        <f t="shared" si="7"/>
        <v>0</v>
      </c>
      <c r="C128" s="197"/>
      <c r="D128" s="197"/>
      <c r="E128" s="197"/>
      <c r="F128" s="197"/>
      <c r="G128" s="197"/>
      <c r="H128" s="197"/>
    </row>
    <row r="129" spans="1:8" ht="20.100000000000001" customHeight="1">
      <c r="A129" s="39" t="s">
        <v>612</v>
      </c>
      <c r="B129" s="83">
        <f t="shared" si="7"/>
        <v>0</v>
      </c>
      <c r="C129" s="197"/>
      <c r="D129" s="197"/>
      <c r="E129" s="197"/>
      <c r="F129" s="197"/>
      <c r="G129" s="197"/>
      <c r="H129" s="197"/>
    </row>
    <row r="130" spans="1:8" ht="20.100000000000001" customHeight="1">
      <c r="A130" s="39" t="s">
        <v>613</v>
      </c>
      <c r="B130" s="83">
        <f t="shared" si="7"/>
        <v>0</v>
      </c>
      <c r="C130" s="197"/>
      <c r="D130" s="197"/>
      <c r="E130" s="197"/>
      <c r="F130" s="197"/>
      <c r="G130" s="197"/>
      <c r="H130" s="197"/>
    </row>
    <row r="131" spans="1:8" ht="20.100000000000001" customHeight="1">
      <c r="A131" s="39" t="s">
        <v>614</v>
      </c>
      <c r="B131" s="83">
        <f t="shared" si="7"/>
        <v>0</v>
      </c>
      <c r="C131" s="197"/>
      <c r="D131" s="197"/>
      <c r="E131" s="197"/>
      <c r="F131" s="197"/>
      <c r="G131" s="197"/>
      <c r="H131" s="197"/>
    </row>
    <row r="132" spans="1:8" ht="20.100000000000001" customHeight="1">
      <c r="A132" s="39" t="s">
        <v>624</v>
      </c>
      <c r="B132" s="83">
        <f t="shared" si="7"/>
        <v>0</v>
      </c>
      <c r="C132" s="197"/>
      <c r="D132" s="197"/>
      <c r="E132" s="197"/>
      <c r="F132" s="197"/>
      <c r="G132" s="197"/>
      <c r="H132" s="197"/>
    </row>
    <row r="133" spans="1:8" ht="20.100000000000001" customHeight="1">
      <c r="A133" s="39" t="s">
        <v>1141</v>
      </c>
      <c r="B133" s="83">
        <f t="shared" si="7"/>
        <v>1047</v>
      </c>
      <c r="C133" s="193">
        <f>SUM(C134:C139)</f>
        <v>1047</v>
      </c>
      <c r="D133" s="193">
        <f t="shared" ref="D133:H133" si="12">SUM(D134:D139)</f>
        <v>0</v>
      </c>
      <c r="E133" s="193">
        <f t="shared" si="12"/>
        <v>0</v>
      </c>
      <c r="F133" s="193">
        <f t="shared" si="12"/>
        <v>0</v>
      </c>
      <c r="G133" s="193">
        <f t="shared" si="12"/>
        <v>0</v>
      </c>
      <c r="H133" s="193">
        <f t="shared" si="12"/>
        <v>0</v>
      </c>
    </row>
    <row r="134" spans="1:8" ht="20.100000000000001" customHeight="1">
      <c r="A134" s="39" t="s">
        <v>626</v>
      </c>
      <c r="B134" s="83">
        <f t="shared" si="7"/>
        <v>0</v>
      </c>
      <c r="C134" s="197"/>
      <c r="D134" s="197"/>
      <c r="E134" s="197"/>
      <c r="F134" s="197"/>
      <c r="G134" s="197"/>
      <c r="H134" s="197"/>
    </row>
    <row r="135" spans="1:8" ht="20.100000000000001" customHeight="1">
      <c r="A135" s="39" t="s">
        <v>634</v>
      </c>
      <c r="B135" s="83">
        <f t="shared" ref="B135:B198" si="13">SUM(C135:H135)</f>
        <v>0</v>
      </c>
      <c r="C135" s="197"/>
      <c r="D135" s="197"/>
      <c r="E135" s="197"/>
      <c r="F135" s="197"/>
      <c r="G135" s="197"/>
      <c r="H135" s="197"/>
    </row>
    <row r="136" spans="1:8" ht="20.100000000000001" customHeight="1">
      <c r="A136" s="39" t="s">
        <v>635</v>
      </c>
      <c r="B136" s="83">
        <f t="shared" si="13"/>
        <v>183</v>
      </c>
      <c r="C136" s="197">
        <v>183</v>
      </c>
      <c r="D136" s="197"/>
      <c r="E136" s="197"/>
      <c r="F136" s="197"/>
      <c r="G136" s="197"/>
      <c r="H136" s="197"/>
    </row>
    <row r="137" spans="1:8" ht="20.100000000000001" customHeight="1">
      <c r="A137" s="39" t="s">
        <v>638</v>
      </c>
      <c r="B137" s="83">
        <f t="shared" si="13"/>
        <v>826</v>
      </c>
      <c r="C137" s="197">
        <v>826</v>
      </c>
      <c r="D137" s="197"/>
      <c r="E137" s="197"/>
      <c r="F137" s="197"/>
      <c r="G137" s="197"/>
      <c r="H137" s="197"/>
    </row>
    <row r="138" spans="1:8" ht="20.100000000000001" customHeight="1">
      <c r="A138" s="39" t="s">
        <v>639</v>
      </c>
      <c r="B138" s="83">
        <f t="shared" si="13"/>
        <v>38</v>
      </c>
      <c r="C138" s="197">
        <v>38</v>
      </c>
      <c r="D138" s="197"/>
      <c r="E138" s="197"/>
      <c r="F138" s="197"/>
      <c r="G138" s="197"/>
      <c r="H138" s="197"/>
    </row>
    <row r="139" spans="1:8" ht="20.100000000000001" customHeight="1">
      <c r="A139" s="39" t="s">
        <v>640</v>
      </c>
      <c r="B139" s="83">
        <f t="shared" si="13"/>
        <v>0</v>
      </c>
      <c r="C139" s="197"/>
      <c r="D139" s="197"/>
      <c r="E139" s="197"/>
      <c r="F139" s="197"/>
      <c r="G139" s="197"/>
      <c r="H139" s="197"/>
    </row>
    <row r="140" spans="1:8" ht="20.100000000000001" customHeight="1">
      <c r="A140" s="39" t="s">
        <v>1142</v>
      </c>
      <c r="B140" s="83">
        <f t="shared" si="13"/>
        <v>1893.52</v>
      </c>
      <c r="C140" s="193">
        <f>SUM(C141:C148)</f>
        <v>1873.52</v>
      </c>
      <c r="D140" s="193">
        <f t="shared" ref="D140:H140" si="14">SUM(D141:D148)</f>
        <v>20</v>
      </c>
      <c r="E140" s="193">
        <f t="shared" si="14"/>
        <v>0</v>
      </c>
      <c r="F140" s="193">
        <f t="shared" si="14"/>
        <v>0</v>
      </c>
      <c r="G140" s="193">
        <f t="shared" si="14"/>
        <v>0</v>
      </c>
      <c r="H140" s="193">
        <f t="shared" si="14"/>
        <v>0</v>
      </c>
    </row>
    <row r="141" spans="1:8" ht="20.100000000000001" customHeight="1">
      <c r="A141" s="39" t="s">
        <v>642</v>
      </c>
      <c r="B141" s="83">
        <f t="shared" si="13"/>
        <v>0</v>
      </c>
      <c r="C141" s="197"/>
      <c r="D141" s="197"/>
      <c r="E141" s="197"/>
      <c r="F141" s="197"/>
      <c r="G141" s="197"/>
      <c r="H141" s="197"/>
    </row>
    <row r="142" spans="1:8" ht="20.100000000000001" customHeight="1">
      <c r="A142" s="39" t="s">
        <v>664</v>
      </c>
      <c r="B142" s="83">
        <f t="shared" si="13"/>
        <v>0</v>
      </c>
      <c r="C142" s="197"/>
      <c r="D142" s="197"/>
      <c r="E142" s="197"/>
      <c r="F142" s="197"/>
      <c r="G142" s="197"/>
      <c r="H142" s="197"/>
    </row>
    <row r="143" spans="1:8" ht="20.100000000000001" customHeight="1">
      <c r="A143" s="39" t="s">
        <v>686</v>
      </c>
      <c r="B143" s="83">
        <f t="shared" si="13"/>
        <v>77</v>
      </c>
      <c r="C143" s="197">
        <v>57</v>
      </c>
      <c r="D143" s="197">
        <v>20</v>
      </c>
      <c r="E143" s="197"/>
      <c r="F143" s="197"/>
      <c r="G143" s="197"/>
      <c r="H143" s="197"/>
    </row>
    <row r="144" spans="1:8" ht="20.100000000000001" customHeight="1">
      <c r="A144" s="39" t="s">
        <v>710</v>
      </c>
      <c r="B144" s="83">
        <f t="shared" si="13"/>
        <v>1397.21</v>
      </c>
      <c r="C144" s="197">
        <v>1397.21</v>
      </c>
      <c r="D144" s="197"/>
      <c r="E144" s="197"/>
      <c r="F144" s="197"/>
      <c r="G144" s="197"/>
      <c r="H144" s="197"/>
    </row>
    <row r="145" spans="1:8" ht="20.100000000000001" customHeight="1">
      <c r="A145" s="39" t="s">
        <v>718</v>
      </c>
      <c r="B145" s="83">
        <f t="shared" si="13"/>
        <v>419.31</v>
      </c>
      <c r="C145" s="197">
        <v>419.31</v>
      </c>
      <c r="D145" s="197"/>
      <c r="E145" s="197"/>
      <c r="F145" s="197"/>
      <c r="G145" s="197"/>
      <c r="H145" s="197"/>
    </row>
    <row r="146" spans="1:8" ht="20.100000000000001" customHeight="1">
      <c r="A146" s="39" t="s">
        <v>725</v>
      </c>
      <c r="B146" s="83">
        <f t="shared" si="13"/>
        <v>0</v>
      </c>
      <c r="C146" s="197"/>
      <c r="D146" s="197"/>
      <c r="E146" s="197"/>
      <c r="F146" s="197"/>
      <c r="G146" s="197"/>
      <c r="H146" s="197"/>
    </row>
    <row r="147" spans="1:8" ht="20.100000000000001" customHeight="1">
      <c r="A147" s="39" t="s">
        <v>732</v>
      </c>
      <c r="B147" s="83">
        <f t="shared" si="13"/>
        <v>0</v>
      </c>
      <c r="C147" s="197"/>
      <c r="D147" s="197"/>
      <c r="E147" s="197"/>
      <c r="F147" s="197"/>
      <c r="G147" s="197"/>
      <c r="H147" s="197"/>
    </row>
    <row r="148" spans="1:8" ht="20.100000000000001" customHeight="1">
      <c r="A148" s="39" t="s">
        <v>735</v>
      </c>
      <c r="B148" s="83">
        <f t="shared" si="13"/>
        <v>0</v>
      </c>
      <c r="C148" s="197"/>
      <c r="D148" s="197"/>
      <c r="E148" s="197"/>
      <c r="F148" s="197"/>
      <c r="G148" s="197"/>
      <c r="H148" s="197"/>
    </row>
    <row r="149" spans="1:8" ht="20.100000000000001" customHeight="1">
      <c r="A149" s="88" t="s">
        <v>1143</v>
      </c>
      <c r="B149" s="83">
        <f t="shared" si="13"/>
        <v>0</v>
      </c>
      <c r="C149" s="193">
        <f>SUM(C150:C156)</f>
        <v>0</v>
      </c>
      <c r="D149" s="193">
        <f t="shared" ref="D149:H149" si="15">SUM(D150:D156)</f>
        <v>0</v>
      </c>
      <c r="E149" s="193">
        <f t="shared" si="15"/>
        <v>0</v>
      </c>
      <c r="F149" s="193">
        <f t="shared" si="15"/>
        <v>0</v>
      </c>
      <c r="G149" s="193">
        <f t="shared" si="15"/>
        <v>0</v>
      </c>
      <c r="H149" s="193">
        <f t="shared" si="15"/>
        <v>0</v>
      </c>
    </row>
    <row r="150" spans="1:8" ht="20.100000000000001" customHeight="1">
      <c r="A150" s="39" t="s">
        <v>739</v>
      </c>
      <c r="B150" s="83">
        <f t="shared" si="13"/>
        <v>0</v>
      </c>
      <c r="C150" s="197"/>
      <c r="D150" s="197"/>
      <c r="E150" s="197"/>
      <c r="F150" s="197"/>
      <c r="G150" s="197"/>
      <c r="H150" s="197"/>
    </row>
    <row r="151" spans="1:8" ht="20.100000000000001" customHeight="1">
      <c r="A151" s="39" t="s">
        <v>759</v>
      </c>
      <c r="B151" s="83">
        <f t="shared" si="13"/>
        <v>0</v>
      </c>
      <c r="C151" s="197"/>
      <c r="D151" s="197"/>
      <c r="E151" s="197"/>
      <c r="F151" s="197"/>
      <c r="G151" s="197"/>
      <c r="H151" s="197"/>
    </row>
    <row r="152" spans="1:8" ht="20.100000000000001" customHeight="1">
      <c r="A152" s="39" t="s">
        <v>766</v>
      </c>
      <c r="B152" s="83">
        <f t="shared" si="13"/>
        <v>0</v>
      </c>
      <c r="C152" s="197"/>
      <c r="D152" s="197"/>
      <c r="E152" s="197"/>
      <c r="F152" s="197"/>
      <c r="G152" s="197"/>
      <c r="H152" s="197"/>
    </row>
    <row r="153" spans="1:8" ht="20.100000000000001" customHeight="1">
      <c r="A153" s="39" t="s">
        <v>773</v>
      </c>
      <c r="B153" s="83">
        <f t="shared" si="13"/>
        <v>0</v>
      </c>
      <c r="C153" s="197"/>
      <c r="D153" s="197"/>
      <c r="E153" s="197"/>
      <c r="F153" s="197"/>
      <c r="G153" s="197"/>
      <c r="H153" s="197"/>
    </row>
    <row r="154" spans="1:8" ht="20.100000000000001" customHeight="1">
      <c r="A154" s="39" t="s">
        <v>778</v>
      </c>
      <c r="B154" s="83">
        <f t="shared" si="13"/>
        <v>0</v>
      </c>
      <c r="C154" s="197"/>
      <c r="D154" s="197"/>
      <c r="E154" s="197"/>
      <c r="F154" s="197"/>
      <c r="G154" s="197"/>
      <c r="H154" s="197"/>
    </row>
    <row r="155" spans="1:8" ht="20.100000000000001" customHeight="1">
      <c r="A155" s="39" t="s">
        <v>781</v>
      </c>
      <c r="B155" s="83">
        <f t="shared" si="13"/>
        <v>0</v>
      </c>
      <c r="C155" s="197"/>
      <c r="D155" s="197"/>
      <c r="E155" s="197"/>
      <c r="F155" s="197"/>
      <c r="G155" s="197"/>
      <c r="H155" s="197"/>
    </row>
    <row r="156" spans="1:8" ht="20.100000000000001" customHeight="1">
      <c r="A156" s="39" t="s">
        <v>786</v>
      </c>
      <c r="B156" s="83">
        <f t="shared" si="13"/>
        <v>0</v>
      </c>
      <c r="C156" s="197"/>
      <c r="D156" s="197"/>
      <c r="E156" s="197"/>
      <c r="F156" s="197"/>
      <c r="G156" s="197"/>
      <c r="H156" s="197"/>
    </row>
    <row r="157" spans="1:8" ht="20.100000000000001" customHeight="1">
      <c r="A157" s="39" t="s">
        <v>789</v>
      </c>
      <c r="B157" s="83">
        <f t="shared" si="13"/>
        <v>6102.8</v>
      </c>
      <c r="C157" s="193">
        <f>SUM(C158:C164)</f>
        <v>6102.8</v>
      </c>
      <c r="D157" s="193">
        <f t="shared" ref="D157:H157" si="16">SUM(D158:D164)</f>
        <v>0</v>
      </c>
      <c r="E157" s="193">
        <f t="shared" si="16"/>
        <v>0</v>
      </c>
      <c r="F157" s="193">
        <f t="shared" si="16"/>
        <v>0</v>
      </c>
      <c r="G157" s="193">
        <f t="shared" si="16"/>
        <v>0</v>
      </c>
      <c r="H157" s="193">
        <f t="shared" si="16"/>
        <v>0</v>
      </c>
    </row>
    <row r="158" spans="1:8" ht="20.100000000000001" customHeight="1">
      <c r="A158" s="39" t="s">
        <v>790</v>
      </c>
      <c r="B158" s="83">
        <f t="shared" si="13"/>
        <v>0</v>
      </c>
      <c r="C158" s="197"/>
      <c r="D158" s="197"/>
      <c r="E158" s="197"/>
      <c r="F158" s="197"/>
      <c r="G158" s="197"/>
      <c r="H158" s="197"/>
    </row>
    <row r="159" spans="1:8" ht="20.100000000000001" customHeight="1">
      <c r="A159" s="39" t="s">
        <v>797</v>
      </c>
      <c r="B159" s="83">
        <f t="shared" si="13"/>
        <v>0</v>
      </c>
      <c r="C159" s="197"/>
      <c r="D159" s="197"/>
      <c r="E159" s="197"/>
      <c r="F159" s="197"/>
      <c r="G159" s="197"/>
      <c r="H159" s="197"/>
    </row>
    <row r="160" spans="1:8" ht="20.100000000000001" customHeight="1">
      <c r="A160" s="39" t="s">
        <v>810</v>
      </c>
      <c r="B160" s="83">
        <f t="shared" si="13"/>
        <v>0</v>
      </c>
      <c r="C160" s="197"/>
      <c r="D160" s="197"/>
      <c r="E160" s="197"/>
      <c r="F160" s="197"/>
      <c r="G160" s="197"/>
      <c r="H160" s="197"/>
    </row>
    <row r="161" spans="1:8" ht="20.100000000000001" customHeight="1">
      <c r="A161" s="39" t="s">
        <v>812</v>
      </c>
      <c r="B161" s="83">
        <f t="shared" si="13"/>
        <v>0</v>
      </c>
      <c r="C161" s="197"/>
      <c r="D161" s="197"/>
      <c r="E161" s="197"/>
      <c r="F161" s="197"/>
      <c r="G161" s="197"/>
      <c r="H161" s="197"/>
    </row>
    <row r="162" spans="1:8" ht="20.100000000000001" customHeight="1">
      <c r="A162" s="39" t="s">
        <v>822</v>
      </c>
      <c r="B162" s="83">
        <f t="shared" si="13"/>
        <v>0</v>
      </c>
      <c r="C162" s="197"/>
      <c r="D162" s="197"/>
      <c r="E162" s="197"/>
      <c r="F162" s="197"/>
      <c r="G162" s="197"/>
      <c r="H162" s="197"/>
    </row>
    <row r="163" spans="1:8" ht="20.100000000000001" customHeight="1">
      <c r="A163" s="39" t="s">
        <v>826</v>
      </c>
      <c r="B163" s="83">
        <f t="shared" si="13"/>
        <v>6102.8</v>
      </c>
      <c r="C163" s="197">
        <v>6102.8</v>
      </c>
      <c r="D163" s="197"/>
      <c r="E163" s="197"/>
      <c r="F163" s="197"/>
      <c r="G163" s="197"/>
      <c r="H163" s="197"/>
    </row>
    <row r="164" spans="1:8" ht="20.100000000000001" customHeight="1">
      <c r="A164" s="39" t="s">
        <v>830</v>
      </c>
      <c r="B164" s="83">
        <f t="shared" si="13"/>
        <v>0</v>
      </c>
      <c r="C164" s="197"/>
      <c r="D164" s="197"/>
      <c r="E164" s="197"/>
      <c r="F164" s="197"/>
      <c r="G164" s="197"/>
      <c r="H164" s="197"/>
    </row>
    <row r="165" spans="1:8" ht="20.100000000000001" customHeight="1">
      <c r="A165" s="39" t="s">
        <v>1144</v>
      </c>
      <c r="B165" s="83">
        <f t="shared" si="13"/>
        <v>0</v>
      </c>
      <c r="C165" s="193">
        <f>SUM(C166:C169)</f>
        <v>0</v>
      </c>
      <c r="D165" s="193">
        <f t="shared" ref="D165:H165" si="17">SUM(D166:D169)</f>
        <v>0</v>
      </c>
      <c r="E165" s="193">
        <f t="shared" si="17"/>
        <v>0</v>
      </c>
      <c r="F165" s="193">
        <f t="shared" si="17"/>
        <v>0</v>
      </c>
      <c r="G165" s="193">
        <f t="shared" si="17"/>
        <v>0</v>
      </c>
      <c r="H165" s="193">
        <f t="shared" si="17"/>
        <v>0</v>
      </c>
    </row>
    <row r="166" spans="1:8" ht="20.100000000000001" customHeight="1">
      <c r="A166" s="39" t="s">
        <v>837</v>
      </c>
      <c r="B166" s="83">
        <f t="shared" si="13"/>
        <v>0</v>
      </c>
      <c r="C166" s="197"/>
      <c r="D166" s="197"/>
      <c r="E166" s="197"/>
      <c r="F166" s="197"/>
      <c r="G166" s="197"/>
      <c r="H166" s="197"/>
    </row>
    <row r="167" spans="1:8" ht="20.100000000000001" customHeight="1">
      <c r="A167" s="39" t="s">
        <v>843</v>
      </c>
      <c r="B167" s="83">
        <f t="shared" si="13"/>
        <v>0</v>
      </c>
      <c r="C167" s="197"/>
      <c r="D167" s="197"/>
      <c r="E167" s="197"/>
      <c r="F167" s="197"/>
      <c r="G167" s="197"/>
      <c r="H167" s="197"/>
    </row>
    <row r="168" spans="1:8" ht="20.100000000000001" customHeight="1">
      <c r="A168" s="39" t="s">
        <v>846</v>
      </c>
      <c r="B168" s="83">
        <f t="shared" si="13"/>
        <v>0</v>
      </c>
      <c r="C168" s="197"/>
      <c r="D168" s="197"/>
      <c r="E168" s="197"/>
      <c r="F168" s="197"/>
      <c r="G168" s="197"/>
      <c r="H168" s="197"/>
    </row>
    <row r="169" spans="1:8" ht="20.100000000000001" customHeight="1">
      <c r="A169" s="39" t="s">
        <v>846</v>
      </c>
      <c r="B169" s="83">
        <f t="shared" si="13"/>
        <v>0</v>
      </c>
      <c r="C169" s="197"/>
      <c r="D169" s="197"/>
      <c r="E169" s="197"/>
      <c r="F169" s="197"/>
      <c r="G169" s="197"/>
      <c r="H169" s="197"/>
    </row>
    <row r="170" spans="1:8" ht="20.100000000000001" customHeight="1">
      <c r="A170" s="39" t="s">
        <v>1145</v>
      </c>
      <c r="B170" s="83">
        <f t="shared" si="13"/>
        <v>0</v>
      </c>
      <c r="C170" s="193">
        <f>SUM(C171:C173)</f>
        <v>0</v>
      </c>
      <c r="D170" s="193">
        <f t="shared" ref="D170:H170" si="18">SUM(D171:D173)</f>
        <v>0</v>
      </c>
      <c r="E170" s="193">
        <f t="shared" si="18"/>
        <v>0</v>
      </c>
      <c r="F170" s="193">
        <f t="shared" si="18"/>
        <v>0</v>
      </c>
      <c r="G170" s="193">
        <f t="shared" si="18"/>
        <v>0</v>
      </c>
      <c r="H170" s="193">
        <f t="shared" si="18"/>
        <v>0</v>
      </c>
    </row>
    <row r="171" spans="1:8" ht="20.100000000000001" customHeight="1">
      <c r="A171" s="39" t="s">
        <v>850</v>
      </c>
      <c r="B171" s="83">
        <f t="shared" si="13"/>
        <v>0</v>
      </c>
      <c r="C171" s="197"/>
      <c r="D171" s="197"/>
      <c r="E171" s="197"/>
      <c r="F171" s="197"/>
      <c r="G171" s="197"/>
      <c r="H171" s="197"/>
    </row>
    <row r="172" spans="1:8" ht="20.100000000000001" customHeight="1">
      <c r="A172" s="39" t="s">
        <v>853</v>
      </c>
      <c r="B172" s="83">
        <f t="shared" si="13"/>
        <v>0</v>
      </c>
      <c r="C172" s="197"/>
      <c r="D172" s="197"/>
      <c r="E172" s="197"/>
      <c r="F172" s="197"/>
      <c r="G172" s="197"/>
      <c r="H172" s="197"/>
    </row>
    <row r="173" spans="1:8" ht="20.100000000000001" customHeight="1">
      <c r="A173" s="39" t="s">
        <v>859</v>
      </c>
      <c r="B173" s="83">
        <f t="shared" si="13"/>
        <v>0</v>
      </c>
      <c r="C173" s="197"/>
      <c r="D173" s="197"/>
      <c r="E173" s="197"/>
      <c r="F173" s="197"/>
      <c r="G173" s="197"/>
      <c r="H173" s="197"/>
    </row>
    <row r="174" spans="1:8" ht="20.100000000000001" customHeight="1">
      <c r="A174" s="39" t="s">
        <v>1146</v>
      </c>
      <c r="B174" s="83">
        <f t="shared" si="13"/>
        <v>0</v>
      </c>
      <c r="C174" s="193">
        <f>SUM(C175:C183)</f>
        <v>0</v>
      </c>
      <c r="D174" s="193">
        <f t="shared" ref="D174:H174" si="19">SUM(D175:D183)</f>
        <v>0</v>
      </c>
      <c r="E174" s="193">
        <f t="shared" si="19"/>
        <v>0</v>
      </c>
      <c r="F174" s="193">
        <f t="shared" si="19"/>
        <v>0</v>
      </c>
      <c r="G174" s="193">
        <f t="shared" si="19"/>
        <v>0</v>
      </c>
      <c r="H174" s="193">
        <f t="shared" si="19"/>
        <v>0</v>
      </c>
    </row>
    <row r="175" spans="1:8" ht="20.100000000000001" customHeight="1">
      <c r="A175" s="39" t="s">
        <v>861</v>
      </c>
      <c r="B175" s="83">
        <f t="shared" si="13"/>
        <v>0</v>
      </c>
      <c r="C175" s="197"/>
      <c r="D175" s="197"/>
      <c r="E175" s="197"/>
      <c r="F175" s="197"/>
      <c r="G175" s="197"/>
      <c r="H175" s="197"/>
    </row>
    <row r="176" spans="1:8" ht="20.100000000000001" customHeight="1">
      <c r="A176" s="39" t="s">
        <v>862</v>
      </c>
      <c r="B176" s="83">
        <f t="shared" si="13"/>
        <v>0</v>
      </c>
      <c r="C176" s="197"/>
      <c r="D176" s="197"/>
      <c r="E176" s="197"/>
      <c r="F176" s="197"/>
      <c r="G176" s="197"/>
      <c r="H176" s="197"/>
    </row>
    <row r="177" spans="1:8" ht="20.100000000000001" customHeight="1">
      <c r="A177" s="39" t="s">
        <v>863</v>
      </c>
      <c r="B177" s="83">
        <f t="shared" si="13"/>
        <v>0</v>
      </c>
      <c r="C177" s="197"/>
      <c r="D177" s="197"/>
      <c r="E177" s="197"/>
      <c r="F177" s="197"/>
      <c r="G177" s="197"/>
      <c r="H177" s="197"/>
    </row>
    <row r="178" spans="1:8" ht="20.100000000000001" customHeight="1">
      <c r="A178" s="39" t="s">
        <v>864</v>
      </c>
      <c r="B178" s="83">
        <f t="shared" si="13"/>
        <v>0</v>
      </c>
      <c r="C178" s="197"/>
      <c r="D178" s="197"/>
      <c r="E178" s="197"/>
      <c r="F178" s="197"/>
      <c r="G178" s="197"/>
      <c r="H178" s="197"/>
    </row>
    <row r="179" spans="1:8" ht="20.100000000000001" customHeight="1">
      <c r="A179" s="39" t="s">
        <v>865</v>
      </c>
      <c r="B179" s="83">
        <f t="shared" si="13"/>
        <v>0</v>
      </c>
      <c r="C179" s="197"/>
      <c r="D179" s="197"/>
      <c r="E179" s="197"/>
      <c r="F179" s="197"/>
      <c r="G179" s="197"/>
      <c r="H179" s="197"/>
    </row>
    <row r="180" spans="1:8" ht="20.100000000000001" customHeight="1">
      <c r="A180" s="39" t="s">
        <v>866</v>
      </c>
      <c r="B180" s="83">
        <f t="shared" si="13"/>
        <v>0</v>
      </c>
      <c r="C180" s="197"/>
      <c r="D180" s="197"/>
      <c r="E180" s="197"/>
      <c r="F180" s="197"/>
      <c r="G180" s="197"/>
      <c r="H180" s="197"/>
    </row>
    <row r="181" spans="1:8" ht="20.100000000000001" customHeight="1">
      <c r="A181" s="39" t="s">
        <v>867</v>
      </c>
      <c r="B181" s="83">
        <f t="shared" si="13"/>
        <v>0</v>
      </c>
      <c r="C181" s="197"/>
      <c r="D181" s="197"/>
      <c r="E181" s="197"/>
      <c r="F181" s="197"/>
      <c r="G181" s="197"/>
      <c r="H181" s="197"/>
    </row>
    <row r="182" spans="1:8" ht="20.100000000000001" customHeight="1">
      <c r="A182" s="39" t="s">
        <v>868</v>
      </c>
      <c r="B182" s="83">
        <f t="shared" si="13"/>
        <v>0</v>
      </c>
      <c r="C182" s="197"/>
      <c r="D182" s="197"/>
      <c r="E182" s="197"/>
      <c r="F182" s="197"/>
      <c r="G182" s="197"/>
      <c r="H182" s="197"/>
    </row>
    <row r="183" spans="1:8" ht="20.100000000000001" customHeight="1">
      <c r="A183" s="39" t="s">
        <v>869</v>
      </c>
      <c r="B183" s="83">
        <f t="shared" si="13"/>
        <v>0</v>
      </c>
      <c r="C183" s="197"/>
      <c r="D183" s="197"/>
      <c r="E183" s="197"/>
      <c r="F183" s="197"/>
      <c r="G183" s="197"/>
      <c r="H183" s="197"/>
    </row>
    <row r="184" spans="1:8" ht="20.100000000000001" customHeight="1">
      <c r="A184" s="39" t="s">
        <v>870</v>
      </c>
      <c r="B184" s="83">
        <f t="shared" si="13"/>
        <v>0</v>
      </c>
      <c r="C184" s="193">
        <f>SUM(C185:C187)</f>
        <v>0</v>
      </c>
      <c r="D184" s="193">
        <f t="shared" ref="D184:H184" si="20">SUM(D185:D187)</f>
        <v>0</v>
      </c>
      <c r="E184" s="193">
        <f t="shared" si="20"/>
        <v>0</v>
      </c>
      <c r="F184" s="193">
        <f t="shared" si="20"/>
        <v>0</v>
      </c>
      <c r="G184" s="193">
        <f t="shared" si="20"/>
        <v>0</v>
      </c>
      <c r="H184" s="193">
        <f t="shared" si="20"/>
        <v>0</v>
      </c>
    </row>
    <row r="185" spans="1:8" ht="20.100000000000001" customHeight="1">
      <c r="A185" s="39" t="s">
        <v>871</v>
      </c>
      <c r="B185" s="83">
        <f t="shared" si="13"/>
        <v>0</v>
      </c>
      <c r="C185" s="197"/>
      <c r="D185" s="197"/>
      <c r="E185" s="197"/>
      <c r="F185" s="197"/>
      <c r="G185" s="197"/>
      <c r="H185" s="197"/>
    </row>
    <row r="186" spans="1:8" ht="20.100000000000001" customHeight="1">
      <c r="A186" s="39" t="s">
        <v>894</v>
      </c>
      <c r="B186" s="83">
        <f t="shared" si="13"/>
        <v>0</v>
      </c>
      <c r="C186" s="197"/>
      <c r="D186" s="197"/>
      <c r="E186" s="197"/>
      <c r="F186" s="197"/>
      <c r="G186" s="197"/>
      <c r="H186" s="197"/>
    </row>
    <row r="187" spans="1:8" ht="20.100000000000001" customHeight="1">
      <c r="A187" s="39" t="s">
        <v>906</v>
      </c>
      <c r="B187" s="83">
        <f t="shared" si="13"/>
        <v>0</v>
      </c>
      <c r="C187" s="197"/>
      <c r="D187" s="197"/>
      <c r="E187" s="197"/>
      <c r="F187" s="197"/>
      <c r="G187" s="197"/>
      <c r="H187" s="197"/>
    </row>
    <row r="188" spans="1:8" ht="20.100000000000001" customHeight="1">
      <c r="A188" s="39" t="s">
        <v>1147</v>
      </c>
      <c r="B188" s="83">
        <f t="shared" si="13"/>
        <v>49.41</v>
      </c>
      <c r="C188" s="193">
        <f>SUM(C189:C191)</f>
        <v>47.94</v>
      </c>
      <c r="D188" s="193">
        <f t="shared" ref="D188:H188" si="21">SUM(D189:D191)</f>
        <v>1.47</v>
      </c>
      <c r="E188" s="193">
        <f t="shared" si="21"/>
        <v>0</v>
      </c>
      <c r="F188" s="193">
        <f t="shared" si="21"/>
        <v>0</v>
      </c>
      <c r="G188" s="193">
        <f t="shared" si="21"/>
        <v>0</v>
      </c>
      <c r="H188" s="193">
        <f t="shared" si="21"/>
        <v>0</v>
      </c>
    </row>
    <row r="189" spans="1:8" ht="20.100000000000001" customHeight="1">
      <c r="A189" s="39" t="s">
        <v>908</v>
      </c>
      <c r="B189" s="83">
        <f t="shared" si="13"/>
        <v>1.47</v>
      </c>
      <c r="C189" s="197"/>
      <c r="D189" s="197">
        <v>1.47</v>
      </c>
      <c r="E189" s="197"/>
      <c r="F189" s="197"/>
      <c r="G189" s="197"/>
      <c r="H189" s="197"/>
    </row>
    <row r="190" spans="1:8" ht="20.100000000000001" customHeight="1">
      <c r="A190" s="39" t="s">
        <v>919</v>
      </c>
      <c r="B190" s="83">
        <f t="shared" si="13"/>
        <v>47.94</v>
      </c>
      <c r="C190" s="197">
        <v>47.94</v>
      </c>
      <c r="D190" s="197"/>
      <c r="E190" s="197"/>
      <c r="F190" s="197"/>
      <c r="G190" s="197"/>
      <c r="H190" s="197"/>
    </row>
    <row r="191" spans="1:8" ht="20.100000000000001" customHeight="1">
      <c r="A191" s="39" t="s">
        <v>923</v>
      </c>
      <c r="B191" s="83">
        <f t="shared" si="13"/>
        <v>0</v>
      </c>
      <c r="C191" s="197"/>
      <c r="D191" s="197"/>
      <c r="E191" s="197"/>
      <c r="F191" s="197"/>
      <c r="G191" s="197"/>
      <c r="H191" s="197"/>
    </row>
    <row r="192" spans="1:8" ht="20.100000000000001" customHeight="1">
      <c r="A192" s="39" t="s">
        <v>1148</v>
      </c>
      <c r="B192" s="83">
        <f t="shared" si="13"/>
        <v>0</v>
      </c>
      <c r="C192" s="193">
        <f>SUM(C193:C197)</f>
        <v>0</v>
      </c>
      <c r="D192" s="193">
        <f t="shared" ref="D192:H192" si="22">SUM(D193:D197)</f>
        <v>0</v>
      </c>
      <c r="E192" s="193">
        <f t="shared" si="22"/>
        <v>0</v>
      </c>
      <c r="F192" s="193">
        <f t="shared" si="22"/>
        <v>0</v>
      </c>
      <c r="G192" s="193">
        <f t="shared" si="22"/>
        <v>0</v>
      </c>
      <c r="H192" s="193">
        <f t="shared" si="22"/>
        <v>0</v>
      </c>
    </row>
    <row r="193" spans="1:8" ht="20.100000000000001" customHeight="1">
      <c r="A193" s="39" t="s">
        <v>928</v>
      </c>
      <c r="B193" s="83">
        <f t="shared" si="13"/>
        <v>0</v>
      </c>
      <c r="C193" s="197"/>
      <c r="D193" s="197"/>
      <c r="E193" s="197"/>
      <c r="F193" s="197"/>
      <c r="G193" s="197"/>
      <c r="H193" s="197"/>
    </row>
    <row r="194" spans="1:8" ht="20.100000000000001" customHeight="1">
      <c r="A194" s="39" t="s">
        <v>939</v>
      </c>
      <c r="B194" s="83">
        <f t="shared" si="13"/>
        <v>0</v>
      </c>
      <c r="C194" s="197"/>
      <c r="D194" s="197"/>
      <c r="E194" s="197"/>
      <c r="F194" s="197"/>
      <c r="G194" s="197"/>
      <c r="H194" s="197"/>
    </row>
    <row r="195" spans="1:8" ht="20.100000000000001" customHeight="1">
      <c r="A195" s="39" t="s">
        <v>949</v>
      </c>
      <c r="B195" s="83">
        <f t="shared" si="13"/>
        <v>0</v>
      </c>
      <c r="C195" s="197"/>
      <c r="D195" s="197"/>
      <c r="E195" s="197"/>
      <c r="F195" s="197"/>
      <c r="G195" s="197"/>
      <c r="H195" s="197"/>
    </row>
    <row r="196" spans="1:8" ht="20.100000000000001" customHeight="1">
      <c r="A196" s="39" t="s">
        <v>954</v>
      </c>
      <c r="B196" s="83">
        <f t="shared" si="13"/>
        <v>0</v>
      </c>
      <c r="C196" s="197"/>
      <c r="D196" s="197"/>
      <c r="E196" s="197"/>
      <c r="F196" s="197"/>
      <c r="G196" s="197"/>
      <c r="H196" s="197"/>
    </row>
    <row r="197" spans="1:8" ht="20.100000000000001" customHeight="1">
      <c r="A197" s="39" t="s">
        <v>960</v>
      </c>
      <c r="B197" s="83">
        <f t="shared" si="13"/>
        <v>0</v>
      </c>
      <c r="C197" s="197"/>
      <c r="D197" s="197"/>
      <c r="E197" s="197"/>
      <c r="F197" s="197"/>
      <c r="G197" s="197"/>
      <c r="H197" s="197"/>
    </row>
    <row r="198" spans="1:8" ht="20.100000000000001" customHeight="1">
      <c r="A198" s="39" t="s">
        <v>972</v>
      </c>
      <c r="B198" s="83">
        <f t="shared" si="13"/>
        <v>0</v>
      </c>
      <c r="C198" s="193">
        <f>SUM(C199:C206)</f>
        <v>0</v>
      </c>
      <c r="D198" s="193">
        <f t="shared" ref="D198:H198" si="23">SUM(D199:D206)</f>
        <v>0</v>
      </c>
      <c r="E198" s="193">
        <f t="shared" si="23"/>
        <v>0</v>
      </c>
      <c r="F198" s="193">
        <f t="shared" si="23"/>
        <v>0</v>
      </c>
      <c r="G198" s="193">
        <f t="shared" si="23"/>
        <v>0</v>
      </c>
      <c r="H198" s="193">
        <f t="shared" si="23"/>
        <v>0</v>
      </c>
    </row>
    <row r="199" spans="1:8" ht="20.100000000000001" customHeight="1">
      <c r="A199" s="39" t="s">
        <v>973</v>
      </c>
      <c r="B199" s="83">
        <f t="shared" ref="B199:B213" si="24">SUM(C199:H199)</f>
        <v>0</v>
      </c>
      <c r="C199" s="197"/>
      <c r="D199" s="197"/>
      <c r="E199" s="197"/>
      <c r="F199" s="197"/>
      <c r="G199" s="197"/>
      <c r="H199" s="197"/>
    </row>
    <row r="200" spans="1:8" ht="20.100000000000001" customHeight="1">
      <c r="A200" s="39" t="s">
        <v>981</v>
      </c>
      <c r="B200" s="83">
        <f t="shared" si="24"/>
        <v>0</v>
      </c>
      <c r="C200" s="197"/>
      <c r="D200" s="197"/>
      <c r="E200" s="197"/>
      <c r="F200" s="197"/>
      <c r="G200" s="197"/>
      <c r="H200" s="197"/>
    </row>
    <row r="201" spans="1:8" ht="20.100000000000001" customHeight="1">
      <c r="A201" s="39" t="s">
        <v>985</v>
      </c>
      <c r="B201" s="83">
        <f t="shared" si="24"/>
        <v>0</v>
      </c>
      <c r="C201" s="197"/>
      <c r="D201" s="197"/>
      <c r="E201" s="197"/>
      <c r="F201" s="197"/>
      <c r="G201" s="197"/>
      <c r="H201" s="197"/>
    </row>
    <row r="202" spans="1:8" ht="20.100000000000001" customHeight="1">
      <c r="A202" s="39" t="s">
        <v>988</v>
      </c>
      <c r="B202" s="83">
        <f t="shared" si="24"/>
        <v>0</v>
      </c>
      <c r="C202" s="197"/>
      <c r="D202" s="197"/>
      <c r="E202" s="197"/>
      <c r="F202" s="197"/>
      <c r="G202" s="197"/>
      <c r="H202" s="197"/>
    </row>
    <row r="203" spans="1:8" ht="20.100000000000001" customHeight="1">
      <c r="A203" s="39" t="s">
        <v>992</v>
      </c>
      <c r="B203" s="83">
        <f t="shared" si="24"/>
        <v>0</v>
      </c>
      <c r="C203" s="197"/>
      <c r="D203" s="197"/>
      <c r="E203" s="197"/>
      <c r="F203" s="197"/>
      <c r="G203" s="197"/>
      <c r="H203" s="197"/>
    </row>
    <row r="204" spans="1:8" ht="20.100000000000001" customHeight="1">
      <c r="A204" s="39" t="s">
        <v>1002</v>
      </c>
      <c r="B204" s="83">
        <f t="shared" si="24"/>
        <v>0</v>
      </c>
      <c r="C204" s="197"/>
      <c r="D204" s="197"/>
      <c r="E204" s="197"/>
      <c r="F204" s="197"/>
      <c r="G204" s="197"/>
      <c r="H204" s="197"/>
    </row>
    <row r="205" spans="1:8" ht="20.100000000000001" customHeight="1">
      <c r="A205" s="39" t="s">
        <v>1006</v>
      </c>
      <c r="B205" s="83">
        <f t="shared" si="24"/>
        <v>0</v>
      </c>
      <c r="C205" s="197"/>
      <c r="D205" s="197"/>
      <c r="E205" s="197"/>
      <c r="F205" s="197"/>
      <c r="G205" s="197"/>
      <c r="H205" s="197"/>
    </row>
    <row r="206" spans="1:8" ht="20.100000000000001" customHeight="1">
      <c r="A206" s="39" t="s">
        <v>1012</v>
      </c>
      <c r="B206" s="83">
        <f t="shared" si="24"/>
        <v>0</v>
      </c>
      <c r="C206" s="197"/>
      <c r="D206" s="197"/>
      <c r="E206" s="197"/>
      <c r="F206" s="197"/>
      <c r="G206" s="197"/>
      <c r="H206" s="197"/>
    </row>
    <row r="207" spans="1:8" ht="20.100000000000001" customHeight="1">
      <c r="A207" s="89" t="s">
        <v>1149</v>
      </c>
      <c r="B207" s="83">
        <f t="shared" si="24"/>
        <v>0</v>
      </c>
      <c r="C207" s="198"/>
      <c r="D207" s="198"/>
      <c r="E207" s="198"/>
      <c r="F207" s="198"/>
      <c r="G207" s="198"/>
      <c r="H207" s="198"/>
    </row>
    <row r="208" spans="1:8" ht="20.100000000000001" customHeight="1">
      <c r="A208" s="89" t="s">
        <v>1150</v>
      </c>
      <c r="B208" s="83">
        <f t="shared" si="24"/>
        <v>0</v>
      </c>
      <c r="C208" s="193">
        <f>SUM(C209)</f>
        <v>0</v>
      </c>
      <c r="D208" s="193">
        <f t="shared" ref="D208:H208" si="25">SUM(D209)</f>
        <v>0</v>
      </c>
      <c r="E208" s="193">
        <f t="shared" si="25"/>
        <v>0</v>
      </c>
      <c r="F208" s="193">
        <f t="shared" si="25"/>
        <v>0</v>
      </c>
      <c r="G208" s="193">
        <f t="shared" si="25"/>
        <v>0</v>
      </c>
      <c r="H208" s="193">
        <f t="shared" si="25"/>
        <v>0</v>
      </c>
    </row>
    <row r="209" spans="1:8" ht="20.100000000000001" customHeight="1">
      <c r="A209" s="89" t="s">
        <v>1151</v>
      </c>
      <c r="B209" s="83">
        <f t="shared" si="24"/>
        <v>0</v>
      </c>
      <c r="C209" s="197"/>
      <c r="D209" s="197"/>
      <c r="E209" s="197"/>
      <c r="F209" s="197"/>
      <c r="G209" s="197"/>
      <c r="H209" s="197"/>
    </row>
    <row r="210" spans="1:8" ht="20.100000000000001" customHeight="1">
      <c r="A210" s="89" t="s">
        <v>1152</v>
      </c>
      <c r="B210" s="83">
        <f t="shared" si="24"/>
        <v>0</v>
      </c>
      <c r="C210" s="198"/>
      <c r="D210" s="198"/>
      <c r="E210" s="198"/>
      <c r="F210" s="198"/>
      <c r="G210" s="198"/>
      <c r="H210" s="198"/>
    </row>
    <row r="211" spans="1:8" ht="20.100000000000001" customHeight="1">
      <c r="A211" s="89" t="s">
        <v>1153</v>
      </c>
      <c r="B211" s="83">
        <f t="shared" si="24"/>
        <v>1068.53</v>
      </c>
      <c r="C211" s="193">
        <f>SUM(C212:C213)</f>
        <v>1068.53</v>
      </c>
      <c r="D211" s="193">
        <f t="shared" ref="D211:H211" si="26">SUM(D212:D213)</f>
        <v>0</v>
      </c>
      <c r="E211" s="193">
        <f t="shared" si="26"/>
        <v>0</v>
      </c>
      <c r="F211" s="193">
        <f t="shared" si="26"/>
        <v>0</v>
      </c>
      <c r="G211" s="193">
        <f t="shared" si="26"/>
        <v>0</v>
      </c>
      <c r="H211" s="193">
        <f t="shared" si="26"/>
        <v>0</v>
      </c>
    </row>
    <row r="212" spans="1:8" ht="20.100000000000001" customHeight="1">
      <c r="A212" s="89" t="s">
        <v>1154</v>
      </c>
      <c r="B212" s="83">
        <f t="shared" si="24"/>
        <v>1056.02</v>
      </c>
      <c r="C212" s="197">
        <v>1056.02</v>
      </c>
      <c r="D212" s="197"/>
      <c r="E212" s="197"/>
      <c r="F212" s="197"/>
      <c r="G212" s="197"/>
      <c r="H212" s="197"/>
    </row>
    <row r="213" spans="1:8" ht="20.100000000000001" customHeight="1">
      <c r="A213" s="89" t="s">
        <v>1155</v>
      </c>
      <c r="B213" s="83">
        <f t="shared" si="24"/>
        <v>12.51</v>
      </c>
      <c r="C213" s="197">
        <v>12.51</v>
      </c>
      <c r="D213" s="197"/>
      <c r="E213" s="197"/>
      <c r="F213" s="197"/>
      <c r="G213" s="197"/>
      <c r="H213" s="197"/>
    </row>
    <row r="214" spans="1:8" ht="20.100000000000001" hidden="1" customHeight="1">
      <c r="A214" s="89"/>
      <c r="B214" s="199"/>
      <c r="C214" s="199"/>
      <c r="D214" s="199"/>
      <c r="E214" s="199"/>
      <c r="F214" s="199"/>
      <c r="G214" s="199"/>
      <c r="H214" s="199"/>
    </row>
    <row r="215" spans="1:8" ht="20.100000000000001" hidden="1" customHeight="1">
      <c r="A215" s="89"/>
      <c r="B215" s="199"/>
      <c r="C215" s="199"/>
      <c r="D215" s="199"/>
      <c r="E215" s="199"/>
      <c r="F215" s="199"/>
      <c r="G215" s="199"/>
      <c r="H215" s="199"/>
    </row>
    <row r="216" spans="1:8" ht="20.100000000000001" hidden="1" customHeight="1">
      <c r="A216" s="89"/>
      <c r="B216" s="199"/>
      <c r="C216" s="199"/>
      <c r="D216" s="199"/>
      <c r="E216" s="199"/>
      <c r="F216" s="199"/>
      <c r="G216" s="199"/>
      <c r="H216" s="199"/>
    </row>
    <row r="217" spans="1:8" ht="20.100000000000001" hidden="1" customHeight="1">
      <c r="A217" s="89"/>
      <c r="B217" s="199"/>
      <c r="C217" s="199"/>
      <c r="D217" s="199"/>
      <c r="E217" s="199"/>
      <c r="F217" s="199"/>
      <c r="G217" s="199"/>
      <c r="H217" s="199"/>
    </row>
    <row r="218" spans="1:8" ht="20.100000000000001" hidden="1" customHeight="1">
      <c r="A218" s="92"/>
      <c r="B218" s="199"/>
      <c r="C218" s="199"/>
      <c r="D218" s="199"/>
      <c r="E218" s="199"/>
      <c r="F218" s="199"/>
      <c r="G218" s="199"/>
      <c r="H218" s="199"/>
    </row>
    <row r="219" spans="1:8" ht="20.100000000000001" hidden="1" customHeight="1">
      <c r="A219" s="92"/>
      <c r="B219" s="199"/>
      <c r="C219" s="199"/>
      <c r="D219" s="199"/>
      <c r="E219" s="199"/>
      <c r="F219" s="199"/>
      <c r="G219" s="199"/>
      <c r="H219" s="199"/>
    </row>
    <row r="220" spans="1:8" ht="20.100000000000001" hidden="1" customHeight="1">
      <c r="A220" s="92"/>
      <c r="B220" s="199"/>
      <c r="C220" s="199"/>
      <c r="D220" s="199"/>
      <c r="E220" s="199"/>
      <c r="F220" s="199"/>
      <c r="G220" s="199"/>
      <c r="H220" s="199"/>
    </row>
    <row r="221" spans="1:8" ht="20.100000000000001" hidden="1" customHeight="1">
      <c r="A221" s="92"/>
      <c r="B221" s="199"/>
      <c r="C221" s="199"/>
      <c r="D221" s="199"/>
      <c r="E221" s="199"/>
      <c r="F221" s="199"/>
      <c r="G221" s="199"/>
      <c r="H221" s="199"/>
    </row>
    <row r="222" spans="1:8" s="202" customFormat="1" ht="20.100000000000001" customHeight="1">
      <c r="A222" s="200" t="s">
        <v>1156</v>
      </c>
      <c r="B222" s="201">
        <f>B6+B34+B37+B40+B52+B63+B74+B81+B103+B117+B133+B140+B149+B157+B165+B170+B174+B184+B188+B192+B198+B207+B208+B211</f>
        <v>13424.33</v>
      </c>
      <c r="C222" s="201">
        <f t="shared" ref="C222:H222" si="27">C6+C34+C37+C40+C52+C63+C74+C81+C103+C117+C133+C140+C149+C157+C165+C170+C174+C184+C188+C192+C198+C207+C208+C211</f>
        <v>13362.260000000002</v>
      </c>
      <c r="D222" s="201">
        <f t="shared" si="27"/>
        <v>62.07</v>
      </c>
      <c r="E222" s="201">
        <f t="shared" si="27"/>
        <v>0</v>
      </c>
      <c r="F222" s="201">
        <f t="shared" si="27"/>
        <v>0</v>
      </c>
      <c r="G222" s="201">
        <f t="shared" si="27"/>
        <v>0</v>
      </c>
      <c r="H222" s="201">
        <f t="shared" si="27"/>
        <v>0</v>
      </c>
    </row>
  </sheetData>
  <mergeCells count="9">
    <mergeCell ref="A2:H2"/>
    <mergeCell ref="A4:A5"/>
    <mergeCell ref="B4:B5"/>
    <mergeCell ref="C4:C5"/>
    <mergeCell ref="D4:D5"/>
    <mergeCell ref="E4:E5"/>
    <mergeCell ref="F4:F5"/>
    <mergeCell ref="G4:G5"/>
    <mergeCell ref="H4:H5"/>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Q41"/>
  <sheetViews>
    <sheetView workbookViewId="0">
      <selection activeCell="J24" sqref="J24"/>
    </sheetView>
  </sheetViews>
  <sheetFormatPr defaultColWidth="9" defaultRowHeight="14.25"/>
  <cols>
    <col min="1" max="1" width="35.5" style="94" customWidth="1"/>
    <col min="2" max="2" width="11.25" style="2" customWidth="1"/>
    <col min="3" max="3" width="10.75" style="2" customWidth="1"/>
    <col min="4" max="4" width="10.625" style="2" customWidth="1"/>
    <col min="5" max="5" width="9.75" style="2" customWidth="1"/>
    <col min="6" max="6" width="7.5" style="2" customWidth="1"/>
    <col min="7" max="7" width="7.375" style="2" customWidth="1"/>
    <col min="8" max="8" width="8.375" style="2" customWidth="1"/>
    <col min="9" max="11" width="10.625" style="2" customWidth="1"/>
    <col min="12" max="13" width="7.625" style="2" customWidth="1"/>
    <col min="14" max="14" width="6.875" style="2" customWidth="1"/>
    <col min="15" max="15" width="9.25" style="2" customWidth="1"/>
    <col min="16" max="16" width="10.25" style="2" customWidth="1"/>
    <col min="17" max="17" width="10.625" style="2" customWidth="1"/>
    <col min="18" max="16384" width="9" style="2"/>
  </cols>
  <sheetData>
    <row r="1" spans="1:17">
      <c r="A1" s="1" t="s">
        <v>1157</v>
      </c>
    </row>
    <row r="2" spans="1:17" s="19" customFormat="1" ht="21" customHeight="1">
      <c r="A2" s="308" t="s">
        <v>1158</v>
      </c>
      <c r="B2" s="308"/>
      <c r="C2" s="308"/>
      <c r="D2" s="308"/>
      <c r="E2" s="308"/>
      <c r="F2" s="308"/>
      <c r="G2" s="308"/>
      <c r="H2" s="308"/>
      <c r="I2" s="308"/>
      <c r="J2" s="308"/>
      <c r="K2" s="308"/>
      <c r="L2" s="308"/>
      <c r="M2" s="308"/>
      <c r="N2" s="318"/>
      <c r="O2" s="318"/>
      <c r="P2" s="318"/>
      <c r="Q2" s="318"/>
    </row>
    <row r="3" spans="1:17" s="19" customFormat="1" ht="20.25" customHeight="1">
      <c r="A3" s="18"/>
      <c r="C3" s="95"/>
      <c r="D3" s="95"/>
      <c r="E3" s="95"/>
      <c r="F3" s="95"/>
      <c r="G3" s="95"/>
      <c r="H3" s="95"/>
      <c r="Q3" s="96" t="s">
        <v>1159</v>
      </c>
    </row>
    <row r="4" spans="1:17" s="97" customFormat="1" ht="69.75" customHeight="1">
      <c r="A4" s="22" t="s">
        <v>38</v>
      </c>
      <c r="B4" s="22" t="s">
        <v>1160</v>
      </c>
      <c r="C4" s="23" t="s">
        <v>1161</v>
      </c>
      <c r="D4" s="23" t="s">
        <v>1162</v>
      </c>
      <c r="E4" s="23" t="s">
        <v>1163</v>
      </c>
      <c r="F4" s="23" t="s">
        <v>1164</v>
      </c>
      <c r="G4" s="23" t="s">
        <v>1165</v>
      </c>
      <c r="H4" s="23" t="s">
        <v>1166</v>
      </c>
      <c r="I4" s="23" t="s">
        <v>1167</v>
      </c>
      <c r="J4" s="23" t="s">
        <v>1168</v>
      </c>
      <c r="K4" s="23" t="s">
        <v>1169</v>
      </c>
      <c r="L4" s="23" t="s">
        <v>1170</v>
      </c>
      <c r="M4" s="23" t="s">
        <v>1171</v>
      </c>
      <c r="N4" s="23" t="s">
        <v>1172</v>
      </c>
      <c r="O4" s="23" t="s">
        <v>1173</v>
      </c>
      <c r="P4" s="23" t="s">
        <v>1174</v>
      </c>
      <c r="Q4" s="23" t="s">
        <v>1175</v>
      </c>
    </row>
    <row r="5" spans="1:17" s="19" customFormat="1" ht="20.100000000000001" customHeight="1">
      <c r="A5" s="13" t="s">
        <v>1176</v>
      </c>
      <c r="B5" s="98">
        <f>SUM(C5:Q5)</f>
        <v>2762.7700000000004</v>
      </c>
      <c r="C5" s="99">
        <v>748.77</v>
      </c>
      <c r="D5" s="100">
        <v>1224.18</v>
      </c>
      <c r="E5" s="100">
        <v>762.56</v>
      </c>
      <c r="F5" s="101"/>
      <c r="G5" s="101"/>
      <c r="H5" s="101"/>
      <c r="I5" s="101"/>
      <c r="J5" s="101"/>
      <c r="K5" s="101">
        <v>27.26</v>
      </c>
      <c r="L5" s="101"/>
      <c r="M5" s="101"/>
      <c r="N5" s="101"/>
      <c r="O5" s="101"/>
      <c r="P5" s="101"/>
      <c r="Q5" s="101"/>
    </row>
    <row r="6" spans="1:17" s="19" customFormat="1" ht="20.100000000000001" customHeight="1">
      <c r="A6" s="13" t="s">
        <v>186</v>
      </c>
      <c r="B6" s="98">
        <f t="shared" ref="B6:B31" si="0">SUM(C6:Q6)</f>
        <v>0</v>
      </c>
      <c r="C6" s="101"/>
      <c r="D6" s="101"/>
      <c r="E6" s="101"/>
      <c r="F6" s="101"/>
      <c r="G6" s="101"/>
      <c r="H6" s="101"/>
      <c r="I6" s="101"/>
      <c r="J6" s="101"/>
      <c r="K6" s="101"/>
      <c r="L6" s="101"/>
      <c r="M6" s="101"/>
      <c r="N6" s="101"/>
      <c r="O6" s="101"/>
      <c r="P6" s="101"/>
      <c r="Q6" s="101"/>
    </row>
    <row r="7" spans="1:17" s="19" customFormat="1" ht="20.100000000000001" customHeight="1">
      <c r="A7" s="13" t="s">
        <v>189</v>
      </c>
      <c r="B7" s="98">
        <f t="shared" si="0"/>
        <v>0</v>
      </c>
      <c r="C7" s="101"/>
      <c r="D7" s="101"/>
      <c r="E7" s="101"/>
      <c r="F7" s="101"/>
      <c r="G7" s="101"/>
      <c r="H7" s="101"/>
      <c r="I7" s="101"/>
      <c r="J7" s="101"/>
      <c r="K7" s="101"/>
      <c r="L7" s="101"/>
      <c r="M7" s="101"/>
      <c r="N7" s="101"/>
      <c r="O7" s="101"/>
      <c r="P7" s="101"/>
      <c r="Q7" s="101"/>
    </row>
    <row r="8" spans="1:17" s="19" customFormat="1" ht="20.100000000000001" customHeight="1">
      <c r="A8" s="13" t="s">
        <v>201</v>
      </c>
      <c r="B8" s="98">
        <f t="shared" si="0"/>
        <v>50</v>
      </c>
      <c r="C8" s="101"/>
      <c r="D8" s="101"/>
      <c r="E8" s="101"/>
      <c r="F8" s="101"/>
      <c r="G8" s="101"/>
      <c r="H8" s="101"/>
      <c r="I8" s="101"/>
      <c r="J8" s="101"/>
      <c r="K8" s="101"/>
      <c r="L8" s="101"/>
      <c r="M8" s="101"/>
      <c r="N8" s="101"/>
      <c r="O8" s="101"/>
      <c r="P8" s="101"/>
      <c r="Q8" s="101">
        <v>50</v>
      </c>
    </row>
    <row r="9" spans="1:17" s="19" customFormat="1" ht="20.100000000000001" customHeight="1">
      <c r="A9" s="13" t="s">
        <v>253</v>
      </c>
      <c r="B9" s="98">
        <f t="shared" si="0"/>
        <v>0</v>
      </c>
      <c r="C9" s="101"/>
      <c r="D9" s="101"/>
      <c r="E9" s="101"/>
      <c r="F9" s="101"/>
      <c r="G9" s="101"/>
      <c r="H9" s="101"/>
      <c r="I9" s="101"/>
      <c r="J9" s="101"/>
      <c r="K9" s="101"/>
      <c r="L9" s="101"/>
      <c r="M9" s="101"/>
      <c r="N9" s="101"/>
      <c r="O9" s="101"/>
      <c r="P9" s="101"/>
      <c r="Q9" s="101"/>
    </row>
    <row r="10" spans="1:17" s="19" customFormat="1" ht="20.100000000000001" customHeight="1">
      <c r="A10" s="13" t="s">
        <v>1138</v>
      </c>
      <c r="B10" s="98">
        <f t="shared" si="0"/>
        <v>0</v>
      </c>
      <c r="C10" s="101"/>
      <c r="D10" s="101"/>
      <c r="E10" s="101"/>
      <c r="F10" s="101"/>
      <c r="G10" s="101"/>
      <c r="H10" s="101"/>
      <c r="I10" s="101"/>
      <c r="J10" s="101"/>
      <c r="K10" s="101"/>
      <c r="L10" s="101"/>
      <c r="M10" s="101"/>
      <c r="N10" s="101"/>
      <c r="O10" s="101"/>
      <c r="P10" s="101"/>
      <c r="Q10" s="101"/>
    </row>
    <row r="11" spans="1:17" s="19" customFormat="1" ht="20.100000000000001" customHeight="1">
      <c r="A11" s="13" t="s">
        <v>350</v>
      </c>
      <c r="B11" s="98">
        <f t="shared" si="0"/>
        <v>31.2</v>
      </c>
      <c r="D11" s="101">
        <v>31.2</v>
      </c>
      <c r="E11" s="101"/>
      <c r="F11" s="101"/>
      <c r="G11" s="101"/>
      <c r="H11" s="101"/>
      <c r="I11" s="101"/>
      <c r="J11" s="101"/>
      <c r="K11" s="101"/>
      <c r="L11" s="101"/>
      <c r="M11" s="101"/>
      <c r="N11" s="101"/>
      <c r="O11" s="101"/>
      <c r="P11" s="101"/>
      <c r="Q11" s="101"/>
    </row>
    <row r="12" spans="1:17" s="19" customFormat="1" ht="20.100000000000001" customHeight="1">
      <c r="A12" s="13" t="s">
        <v>1139</v>
      </c>
      <c r="B12" s="98">
        <f t="shared" si="0"/>
        <v>211.49999999999997</v>
      </c>
      <c r="C12" s="101">
        <v>101.46</v>
      </c>
      <c r="D12" s="101">
        <v>56</v>
      </c>
      <c r="E12" s="101"/>
      <c r="F12" s="101"/>
      <c r="G12" s="101"/>
      <c r="H12" s="101"/>
      <c r="I12" s="101"/>
      <c r="J12" s="101"/>
      <c r="K12" s="101">
        <v>54.04</v>
      </c>
      <c r="L12" s="101"/>
      <c r="M12" s="101"/>
      <c r="N12" s="101"/>
      <c r="O12" s="101"/>
      <c r="P12" s="101"/>
      <c r="Q12" s="101"/>
    </row>
    <row r="13" spans="1:17" s="19" customFormat="1" ht="20.100000000000001" customHeight="1">
      <c r="A13" s="13" t="s">
        <v>496</v>
      </c>
      <c r="B13" s="98">
        <f t="shared" si="0"/>
        <v>0</v>
      </c>
      <c r="C13" s="101"/>
      <c r="D13" s="101"/>
      <c r="E13" s="101"/>
      <c r="F13" s="101"/>
      <c r="G13" s="101"/>
      <c r="H13" s="101"/>
      <c r="I13" s="101"/>
      <c r="J13" s="101"/>
      <c r="K13" s="101"/>
      <c r="L13" s="101"/>
      <c r="M13" s="101"/>
      <c r="N13" s="101"/>
      <c r="O13" s="101"/>
      <c r="P13" s="101"/>
      <c r="Q13" s="101"/>
    </row>
    <row r="14" spans="1:17" s="19" customFormat="1" ht="20.100000000000001" customHeight="1">
      <c r="A14" s="13" t="s">
        <v>1140</v>
      </c>
      <c r="B14" s="98">
        <f t="shared" si="0"/>
        <v>207.6</v>
      </c>
      <c r="C14" s="101"/>
      <c r="D14" s="101"/>
      <c r="E14" s="101"/>
      <c r="F14" s="101"/>
      <c r="G14" s="101"/>
      <c r="H14" s="101"/>
      <c r="I14" s="101"/>
      <c r="J14" s="101"/>
      <c r="K14" s="101"/>
      <c r="L14" s="101"/>
      <c r="M14" s="101"/>
      <c r="N14" s="101"/>
      <c r="O14" s="101"/>
      <c r="P14" s="101"/>
      <c r="Q14" s="101">
        <v>207.6</v>
      </c>
    </row>
    <row r="15" spans="1:17" s="19" customFormat="1" ht="20.100000000000001" customHeight="1">
      <c r="A15" s="13" t="s">
        <v>1141</v>
      </c>
      <c r="B15" s="98">
        <f t="shared" si="0"/>
        <v>1047</v>
      </c>
      <c r="C15" s="101"/>
      <c r="D15" s="101"/>
      <c r="E15" s="101"/>
      <c r="F15" s="101"/>
      <c r="G15" s="101"/>
      <c r="H15" s="101"/>
      <c r="I15" s="101"/>
      <c r="J15" s="101"/>
      <c r="K15" s="101"/>
      <c r="L15" s="101"/>
      <c r="M15" s="101"/>
      <c r="N15" s="101"/>
      <c r="O15" s="101"/>
      <c r="P15" s="101"/>
      <c r="Q15" s="101">
        <v>1047</v>
      </c>
    </row>
    <row r="16" spans="1:17" s="19" customFormat="1" ht="20.100000000000001" customHeight="1">
      <c r="A16" s="13" t="s">
        <v>1142</v>
      </c>
      <c r="B16" s="98">
        <f t="shared" si="0"/>
        <v>1893.52</v>
      </c>
      <c r="C16" s="101"/>
      <c r="D16" s="101">
        <v>10</v>
      </c>
      <c r="E16" s="101">
        <v>77</v>
      </c>
      <c r="F16" s="101"/>
      <c r="G16" s="101"/>
      <c r="H16" s="101"/>
      <c r="I16" s="101"/>
      <c r="J16" s="101"/>
      <c r="K16" s="101"/>
      <c r="L16" s="101"/>
      <c r="M16" s="101"/>
      <c r="N16" s="101"/>
      <c r="O16" s="101"/>
      <c r="P16" s="101"/>
      <c r="Q16" s="101">
        <v>1806.52</v>
      </c>
    </row>
    <row r="17" spans="1:17" s="19" customFormat="1" ht="20.100000000000001" customHeight="1">
      <c r="A17" s="13" t="s">
        <v>1143</v>
      </c>
      <c r="B17" s="98">
        <f t="shared" si="0"/>
        <v>0</v>
      </c>
      <c r="C17" s="101"/>
      <c r="D17" s="101"/>
      <c r="E17" s="101"/>
      <c r="F17" s="101"/>
      <c r="G17" s="101"/>
      <c r="H17" s="101"/>
      <c r="I17" s="101"/>
      <c r="J17" s="101"/>
      <c r="K17" s="101"/>
      <c r="L17" s="101"/>
      <c r="M17" s="101"/>
      <c r="N17" s="101"/>
      <c r="O17" s="101"/>
      <c r="P17" s="101"/>
      <c r="Q17" s="101"/>
    </row>
    <row r="18" spans="1:17" s="19" customFormat="1" ht="20.100000000000001" customHeight="1">
      <c r="A18" s="102" t="s">
        <v>1177</v>
      </c>
      <c r="B18" s="98">
        <f t="shared" si="0"/>
        <v>6102.8</v>
      </c>
      <c r="C18" s="101"/>
      <c r="D18" s="101"/>
      <c r="E18" s="101"/>
      <c r="F18" s="101"/>
      <c r="G18" s="101"/>
      <c r="H18" s="101"/>
      <c r="I18" s="101">
        <v>1702.8</v>
      </c>
      <c r="J18" s="101">
        <v>4400</v>
      </c>
      <c r="K18" s="101"/>
      <c r="L18" s="101"/>
      <c r="M18" s="101"/>
      <c r="N18" s="101"/>
      <c r="O18" s="101"/>
      <c r="P18" s="101"/>
      <c r="Q18" s="101"/>
    </row>
    <row r="19" spans="1:17" s="19" customFormat="1" ht="20.100000000000001" customHeight="1">
      <c r="A19" s="102" t="s">
        <v>1144</v>
      </c>
      <c r="B19" s="98">
        <f t="shared" si="0"/>
        <v>0</v>
      </c>
      <c r="C19" s="101"/>
      <c r="D19" s="101"/>
      <c r="E19" s="101"/>
      <c r="F19" s="101"/>
      <c r="G19" s="101"/>
      <c r="H19" s="101"/>
      <c r="I19" s="101"/>
      <c r="J19" s="101"/>
      <c r="K19" s="101"/>
      <c r="L19" s="101"/>
      <c r="M19" s="101"/>
      <c r="N19" s="101"/>
      <c r="O19" s="101"/>
      <c r="P19" s="101"/>
      <c r="Q19" s="101"/>
    </row>
    <row r="20" spans="1:17" s="19" customFormat="1" ht="20.100000000000001" customHeight="1">
      <c r="A20" s="87" t="s">
        <v>1145</v>
      </c>
      <c r="B20" s="98">
        <f t="shared" si="0"/>
        <v>0</v>
      </c>
      <c r="C20" s="101"/>
      <c r="D20" s="101"/>
      <c r="E20" s="101"/>
      <c r="F20" s="101"/>
      <c r="G20" s="101"/>
      <c r="H20" s="101"/>
      <c r="I20" s="101"/>
      <c r="J20" s="101"/>
      <c r="K20" s="101"/>
      <c r="L20" s="101"/>
      <c r="M20" s="101"/>
      <c r="N20" s="101"/>
      <c r="O20" s="101"/>
      <c r="P20" s="101"/>
      <c r="Q20" s="101"/>
    </row>
    <row r="21" spans="1:17" s="19" customFormat="1" ht="20.100000000000001" customHeight="1">
      <c r="A21" s="102" t="s">
        <v>1146</v>
      </c>
      <c r="B21" s="98">
        <f t="shared" si="0"/>
        <v>0</v>
      </c>
      <c r="C21" s="101"/>
      <c r="D21" s="101"/>
      <c r="E21" s="101"/>
      <c r="F21" s="101"/>
      <c r="G21" s="101"/>
      <c r="H21" s="101"/>
      <c r="I21" s="101"/>
      <c r="J21" s="101"/>
      <c r="K21" s="101"/>
      <c r="L21" s="101"/>
      <c r="M21" s="101"/>
      <c r="N21" s="101"/>
      <c r="O21" s="101"/>
      <c r="P21" s="101"/>
      <c r="Q21" s="101"/>
    </row>
    <row r="22" spans="1:17" s="19" customFormat="1" ht="20.100000000000001" customHeight="1">
      <c r="A22" s="102" t="s">
        <v>870</v>
      </c>
      <c r="B22" s="98">
        <f t="shared" si="0"/>
        <v>0</v>
      </c>
      <c r="C22" s="101"/>
      <c r="D22" s="101"/>
      <c r="E22" s="101"/>
      <c r="F22" s="101"/>
      <c r="G22" s="101"/>
      <c r="H22" s="101"/>
      <c r="I22" s="101"/>
      <c r="J22" s="101"/>
      <c r="K22" s="101"/>
      <c r="L22" s="101"/>
      <c r="M22" s="101"/>
      <c r="N22" s="101"/>
      <c r="O22" s="101"/>
      <c r="P22" s="101"/>
      <c r="Q22" s="101"/>
    </row>
    <row r="23" spans="1:17" s="19" customFormat="1" ht="20.100000000000001" customHeight="1">
      <c r="A23" s="102" t="s">
        <v>1147</v>
      </c>
      <c r="B23" s="98">
        <f t="shared" si="0"/>
        <v>49.41</v>
      </c>
      <c r="C23" s="101">
        <v>47.94</v>
      </c>
      <c r="D23" s="101"/>
      <c r="E23" s="101"/>
      <c r="F23" s="101"/>
      <c r="G23" s="101"/>
      <c r="H23" s="101"/>
      <c r="I23" s="101"/>
      <c r="J23" s="101"/>
      <c r="K23" s="101">
        <v>1.47</v>
      </c>
      <c r="L23" s="101"/>
      <c r="M23" s="101"/>
      <c r="N23" s="101"/>
      <c r="O23" s="101"/>
      <c r="P23" s="101"/>
      <c r="Q23" s="101"/>
    </row>
    <row r="24" spans="1:17" s="19" customFormat="1" ht="20.100000000000001" customHeight="1">
      <c r="A24" s="102" t="s">
        <v>1148</v>
      </c>
      <c r="B24" s="98">
        <f t="shared" si="0"/>
        <v>0</v>
      </c>
      <c r="C24" s="101"/>
      <c r="D24" s="101"/>
      <c r="E24" s="101"/>
      <c r="F24" s="101"/>
      <c r="G24" s="101"/>
      <c r="H24" s="101"/>
      <c r="I24" s="101"/>
      <c r="J24" s="101"/>
      <c r="K24" s="101"/>
      <c r="L24" s="101"/>
      <c r="M24" s="101"/>
      <c r="N24" s="101"/>
      <c r="O24" s="101"/>
      <c r="P24" s="101"/>
      <c r="Q24" s="101"/>
    </row>
    <row r="25" spans="1:17" s="19" customFormat="1" ht="20.100000000000001" customHeight="1">
      <c r="A25" s="102" t="s">
        <v>972</v>
      </c>
      <c r="B25" s="98">
        <f t="shared" si="0"/>
        <v>0</v>
      </c>
      <c r="C25" s="101"/>
      <c r="D25" s="101"/>
      <c r="E25" s="101"/>
      <c r="F25" s="101"/>
      <c r="G25" s="101"/>
      <c r="H25" s="101"/>
      <c r="I25" s="101"/>
      <c r="J25" s="101"/>
      <c r="K25" s="101"/>
      <c r="L25" s="101"/>
      <c r="M25" s="101"/>
      <c r="N25" s="101"/>
      <c r="O25" s="101"/>
      <c r="P25" s="101"/>
      <c r="Q25" s="101"/>
    </row>
    <row r="26" spans="1:17" s="19" customFormat="1" ht="20.100000000000001" customHeight="1">
      <c r="A26" s="87" t="s">
        <v>1178</v>
      </c>
      <c r="B26" s="98">
        <f t="shared" si="0"/>
        <v>0</v>
      </c>
      <c r="C26" s="101"/>
      <c r="D26" s="101"/>
      <c r="E26" s="101"/>
      <c r="F26" s="101"/>
      <c r="G26" s="101"/>
      <c r="H26" s="101"/>
      <c r="I26" s="101"/>
      <c r="J26" s="101"/>
      <c r="K26" s="101"/>
      <c r="L26" s="101"/>
      <c r="M26" s="101"/>
      <c r="N26" s="101"/>
      <c r="O26" s="101"/>
      <c r="P26" s="101"/>
      <c r="Q26" s="101"/>
    </row>
    <row r="27" spans="1:17" s="19" customFormat="1" ht="20.100000000000001" customHeight="1">
      <c r="A27" s="102" t="s">
        <v>1150</v>
      </c>
      <c r="B27" s="98">
        <f t="shared" si="0"/>
        <v>0</v>
      </c>
      <c r="C27" s="101"/>
      <c r="D27" s="101"/>
      <c r="E27" s="101"/>
      <c r="F27" s="101"/>
      <c r="G27" s="101"/>
      <c r="H27" s="101"/>
      <c r="I27" s="101"/>
      <c r="J27" s="101"/>
      <c r="K27" s="101"/>
      <c r="L27" s="101"/>
      <c r="M27" s="101"/>
      <c r="N27" s="101"/>
      <c r="O27" s="101"/>
      <c r="P27" s="101"/>
      <c r="Q27" s="101"/>
    </row>
    <row r="28" spans="1:17" s="19" customFormat="1" ht="20.100000000000001" customHeight="1">
      <c r="A28" s="102" t="s">
        <v>1152</v>
      </c>
      <c r="B28" s="98">
        <f t="shared" si="0"/>
        <v>0</v>
      </c>
      <c r="C28" s="101"/>
      <c r="D28" s="101"/>
      <c r="E28" s="101"/>
      <c r="F28" s="101"/>
      <c r="G28" s="101"/>
      <c r="H28" s="101"/>
      <c r="I28" s="101"/>
      <c r="J28" s="101"/>
      <c r="K28" s="101"/>
      <c r="L28" s="101"/>
      <c r="M28" s="101"/>
      <c r="N28" s="101"/>
      <c r="O28" s="101"/>
      <c r="P28" s="101"/>
      <c r="Q28" s="101"/>
    </row>
    <row r="29" spans="1:17" s="19" customFormat="1" ht="20.100000000000001" customHeight="1">
      <c r="A29" s="13" t="s">
        <v>1153</v>
      </c>
      <c r="B29" s="98">
        <f t="shared" si="0"/>
        <v>1068.53</v>
      </c>
      <c r="C29" s="101"/>
      <c r="D29" s="101"/>
      <c r="E29" s="101"/>
      <c r="F29" s="101"/>
      <c r="G29" s="101"/>
      <c r="H29" s="101"/>
      <c r="I29" s="101"/>
      <c r="J29" s="101"/>
      <c r="K29" s="101"/>
      <c r="L29" s="101"/>
      <c r="M29" s="101"/>
      <c r="N29" s="101"/>
      <c r="O29" s="101"/>
      <c r="P29" s="101">
        <v>1056.02</v>
      </c>
      <c r="Q29" s="101">
        <v>12.51</v>
      </c>
    </row>
    <row r="30" spans="1:17" s="19" customFormat="1" ht="20.100000000000001" customHeight="1">
      <c r="A30" s="13" t="s">
        <v>1032</v>
      </c>
      <c r="B30" s="98">
        <f t="shared" si="0"/>
        <v>0</v>
      </c>
      <c r="C30" s="101"/>
      <c r="D30" s="101"/>
      <c r="E30" s="101"/>
      <c r="F30" s="101"/>
      <c r="G30" s="101"/>
      <c r="H30" s="101"/>
      <c r="I30" s="101"/>
      <c r="J30" s="101"/>
      <c r="K30" s="101"/>
      <c r="L30" s="101"/>
      <c r="M30" s="101"/>
      <c r="N30" s="101"/>
      <c r="O30" s="101"/>
      <c r="P30" s="101"/>
      <c r="Q30" s="101"/>
    </row>
    <row r="31" spans="1:17" s="17" customFormat="1" ht="20.100000000000001" customHeight="1">
      <c r="A31" s="15" t="s">
        <v>1119</v>
      </c>
      <c r="B31" s="103">
        <f t="shared" si="0"/>
        <v>13424.330000000002</v>
      </c>
      <c r="C31" s="103">
        <f>SUM(C5:C30)</f>
        <v>898.17000000000007</v>
      </c>
      <c r="D31" s="103">
        <f t="shared" ref="D31:Q31" si="1">SUM(D5:D30)</f>
        <v>1321.38</v>
      </c>
      <c r="E31" s="103">
        <f t="shared" si="1"/>
        <v>839.56</v>
      </c>
      <c r="F31" s="103">
        <f t="shared" si="1"/>
        <v>0</v>
      </c>
      <c r="G31" s="103">
        <f t="shared" si="1"/>
        <v>0</v>
      </c>
      <c r="H31" s="103">
        <f t="shared" si="1"/>
        <v>0</v>
      </c>
      <c r="I31" s="103">
        <f t="shared" si="1"/>
        <v>1702.8</v>
      </c>
      <c r="J31" s="103">
        <f t="shared" si="1"/>
        <v>4400</v>
      </c>
      <c r="K31" s="103">
        <f t="shared" si="1"/>
        <v>82.77</v>
      </c>
      <c r="L31" s="103">
        <f t="shared" si="1"/>
        <v>0</v>
      </c>
      <c r="M31" s="103">
        <f t="shared" si="1"/>
        <v>0</v>
      </c>
      <c r="N31" s="103">
        <f t="shared" si="1"/>
        <v>0</v>
      </c>
      <c r="O31" s="103">
        <f t="shared" si="1"/>
        <v>0</v>
      </c>
      <c r="P31" s="103">
        <f t="shared" si="1"/>
        <v>1056.02</v>
      </c>
      <c r="Q31" s="103">
        <f t="shared" si="1"/>
        <v>3123.63</v>
      </c>
    </row>
    <row r="32" spans="1:17" s="19" customFormat="1">
      <c r="A32" s="21"/>
    </row>
    <row r="33" spans="1:1" s="19" customFormat="1">
      <c r="A33" s="21"/>
    </row>
    <row r="34" spans="1:1" s="19" customFormat="1">
      <c r="A34" s="21"/>
    </row>
    <row r="35" spans="1:1" s="19" customFormat="1">
      <c r="A35" s="21"/>
    </row>
    <row r="36" spans="1:1" s="19" customFormat="1">
      <c r="A36" s="21"/>
    </row>
    <row r="37" spans="1:1" s="19" customFormat="1">
      <c r="A37" s="21"/>
    </row>
    <row r="38" spans="1:1" s="19" customFormat="1">
      <c r="A38" s="21"/>
    </row>
    <row r="39" spans="1:1" s="19" customFormat="1">
      <c r="A39" s="21"/>
    </row>
    <row r="40" spans="1:1" s="19" customFormat="1">
      <c r="A40" s="21"/>
    </row>
    <row r="41" spans="1:1" s="19" customFormat="1">
      <c r="A41" s="21"/>
    </row>
  </sheetData>
  <mergeCells count="1">
    <mergeCell ref="A2:Q2"/>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34"/>
  <sheetViews>
    <sheetView workbookViewId="0">
      <selection activeCell="A2" sqref="A2:F2"/>
    </sheetView>
  </sheetViews>
  <sheetFormatPr defaultRowHeight="13.5"/>
  <cols>
    <col min="1" max="1" width="25.5" customWidth="1"/>
    <col min="2" max="2" width="22" style="131" customWidth="1"/>
    <col min="3" max="3" width="30.25" customWidth="1"/>
    <col min="4" max="4" width="18.375" customWidth="1"/>
    <col min="5" max="5" width="20.875" customWidth="1"/>
    <col min="6" max="6" width="23.75" customWidth="1"/>
    <col min="257" max="257" width="25.5" customWidth="1"/>
    <col min="258" max="258" width="22" customWidth="1"/>
    <col min="259" max="259" width="30.25" customWidth="1"/>
    <col min="260" max="260" width="18.375" customWidth="1"/>
    <col min="261" max="261" width="20.875" customWidth="1"/>
    <col min="262" max="262" width="23.75" customWidth="1"/>
    <col min="513" max="513" width="25.5" customWidth="1"/>
    <col min="514" max="514" width="22" customWidth="1"/>
    <col min="515" max="515" width="30.25" customWidth="1"/>
    <col min="516" max="516" width="18.375" customWidth="1"/>
    <col min="517" max="517" width="20.875" customWidth="1"/>
    <col min="518" max="518" width="23.75" customWidth="1"/>
    <col min="769" max="769" width="25.5" customWidth="1"/>
    <col min="770" max="770" width="22" customWidth="1"/>
    <col min="771" max="771" width="30.25" customWidth="1"/>
    <col min="772" max="772" width="18.375" customWidth="1"/>
    <col min="773" max="773" width="20.875" customWidth="1"/>
    <col min="774" max="774" width="23.75" customWidth="1"/>
    <col min="1025" max="1025" width="25.5" customWidth="1"/>
    <col min="1026" max="1026" width="22" customWidth="1"/>
    <col min="1027" max="1027" width="30.25" customWidth="1"/>
    <col min="1028" max="1028" width="18.375" customWidth="1"/>
    <col min="1029" max="1029" width="20.875" customWidth="1"/>
    <col min="1030" max="1030" width="23.75" customWidth="1"/>
    <col min="1281" max="1281" width="25.5" customWidth="1"/>
    <col min="1282" max="1282" width="22" customWidth="1"/>
    <col min="1283" max="1283" width="30.25" customWidth="1"/>
    <col min="1284" max="1284" width="18.375" customWidth="1"/>
    <col min="1285" max="1285" width="20.875" customWidth="1"/>
    <col min="1286" max="1286" width="23.75" customWidth="1"/>
    <col min="1537" max="1537" width="25.5" customWidth="1"/>
    <col min="1538" max="1538" width="22" customWidth="1"/>
    <col min="1539" max="1539" width="30.25" customWidth="1"/>
    <col min="1540" max="1540" width="18.375" customWidth="1"/>
    <col min="1541" max="1541" width="20.875" customWidth="1"/>
    <col min="1542" max="1542" width="23.75" customWidth="1"/>
    <col min="1793" max="1793" width="25.5" customWidth="1"/>
    <col min="1794" max="1794" width="22" customWidth="1"/>
    <col min="1795" max="1795" width="30.25" customWidth="1"/>
    <col min="1796" max="1796" width="18.375" customWidth="1"/>
    <col min="1797" max="1797" width="20.875" customWidth="1"/>
    <col min="1798" max="1798" width="23.75" customWidth="1"/>
    <col min="2049" max="2049" width="25.5" customWidth="1"/>
    <col min="2050" max="2050" width="22" customWidth="1"/>
    <col min="2051" max="2051" width="30.25" customWidth="1"/>
    <col min="2052" max="2052" width="18.375" customWidth="1"/>
    <col min="2053" max="2053" width="20.875" customWidth="1"/>
    <col min="2054" max="2054" width="23.75" customWidth="1"/>
    <col min="2305" max="2305" width="25.5" customWidth="1"/>
    <col min="2306" max="2306" width="22" customWidth="1"/>
    <col min="2307" max="2307" width="30.25" customWidth="1"/>
    <col min="2308" max="2308" width="18.375" customWidth="1"/>
    <col min="2309" max="2309" width="20.875" customWidth="1"/>
    <col min="2310" max="2310" width="23.75" customWidth="1"/>
    <col min="2561" max="2561" width="25.5" customWidth="1"/>
    <col min="2562" max="2562" width="22" customWidth="1"/>
    <col min="2563" max="2563" width="30.25" customWidth="1"/>
    <col min="2564" max="2564" width="18.375" customWidth="1"/>
    <col min="2565" max="2565" width="20.875" customWidth="1"/>
    <col min="2566" max="2566" width="23.75" customWidth="1"/>
    <col min="2817" max="2817" width="25.5" customWidth="1"/>
    <col min="2818" max="2818" width="22" customWidth="1"/>
    <col min="2819" max="2819" width="30.25" customWidth="1"/>
    <col min="2820" max="2820" width="18.375" customWidth="1"/>
    <col min="2821" max="2821" width="20.875" customWidth="1"/>
    <col min="2822" max="2822" width="23.75" customWidth="1"/>
    <col min="3073" max="3073" width="25.5" customWidth="1"/>
    <col min="3074" max="3074" width="22" customWidth="1"/>
    <col min="3075" max="3075" width="30.25" customWidth="1"/>
    <col min="3076" max="3076" width="18.375" customWidth="1"/>
    <col min="3077" max="3077" width="20.875" customWidth="1"/>
    <col min="3078" max="3078" width="23.75" customWidth="1"/>
    <col min="3329" max="3329" width="25.5" customWidth="1"/>
    <col min="3330" max="3330" width="22" customWidth="1"/>
    <col min="3331" max="3331" width="30.25" customWidth="1"/>
    <col min="3332" max="3332" width="18.375" customWidth="1"/>
    <col min="3333" max="3333" width="20.875" customWidth="1"/>
    <col min="3334" max="3334" width="23.75" customWidth="1"/>
    <col min="3585" max="3585" width="25.5" customWidth="1"/>
    <col min="3586" max="3586" width="22" customWidth="1"/>
    <col min="3587" max="3587" width="30.25" customWidth="1"/>
    <col min="3588" max="3588" width="18.375" customWidth="1"/>
    <col min="3589" max="3589" width="20.875" customWidth="1"/>
    <col min="3590" max="3590" width="23.75" customWidth="1"/>
    <col min="3841" max="3841" width="25.5" customWidth="1"/>
    <col min="3842" max="3842" width="22" customWidth="1"/>
    <col min="3843" max="3843" width="30.25" customWidth="1"/>
    <col min="3844" max="3844" width="18.375" customWidth="1"/>
    <col min="3845" max="3845" width="20.875" customWidth="1"/>
    <col min="3846" max="3846" width="23.75" customWidth="1"/>
    <col min="4097" max="4097" width="25.5" customWidth="1"/>
    <col min="4098" max="4098" width="22" customWidth="1"/>
    <col min="4099" max="4099" width="30.25" customWidth="1"/>
    <col min="4100" max="4100" width="18.375" customWidth="1"/>
    <col min="4101" max="4101" width="20.875" customWidth="1"/>
    <col min="4102" max="4102" width="23.75" customWidth="1"/>
    <col min="4353" max="4353" width="25.5" customWidth="1"/>
    <col min="4354" max="4354" width="22" customWidth="1"/>
    <col min="4355" max="4355" width="30.25" customWidth="1"/>
    <col min="4356" max="4356" width="18.375" customWidth="1"/>
    <col min="4357" max="4357" width="20.875" customWidth="1"/>
    <col min="4358" max="4358" width="23.75" customWidth="1"/>
    <col min="4609" max="4609" width="25.5" customWidth="1"/>
    <col min="4610" max="4610" width="22" customWidth="1"/>
    <col min="4611" max="4611" width="30.25" customWidth="1"/>
    <col min="4612" max="4612" width="18.375" customWidth="1"/>
    <col min="4613" max="4613" width="20.875" customWidth="1"/>
    <col min="4614" max="4614" width="23.75" customWidth="1"/>
    <col min="4865" max="4865" width="25.5" customWidth="1"/>
    <col min="4866" max="4866" width="22" customWidth="1"/>
    <col min="4867" max="4867" width="30.25" customWidth="1"/>
    <col min="4868" max="4868" width="18.375" customWidth="1"/>
    <col min="4869" max="4869" width="20.875" customWidth="1"/>
    <col min="4870" max="4870" width="23.75" customWidth="1"/>
    <col min="5121" max="5121" width="25.5" customWidth="1"/>
    <col min="5122" max="5122" width="22" customWidth="1"/>
    <col min="5123" max="5123" width="30.25" customWidth="1"/>
    <col min="5124" max="5124" width="18.375" customWidth="1"/>
    <col min="5125" max="5125" width="20.875" customWidth="1"/>
    <col min="5126" max="5126" width="23.75" customWidth="1"/>
    <col min="5377" max="5377" width="25.5" customWidth="1"/>
    <col min="5378" max="5378" width="22" customWidth="1"/>
    <col min="5379" max="5379" width="30.25" customWidth="1"/>
    <col min="5380" max="5380" width="18.375" customWidth="1"/>
    <col min="5381" max="5381" width="20.875" customWidth="1"/>
    <col min="5382" max="5382" width="23.75" customWidth="1"/>
    <col min="5633" max="5633" width="25.5" customWidth="1"/>
    <col min="5634" max="5634" width="22" customWidth="1"/>
    <col min="5635" max="5635" width="30.25" customWidth="1"/>
    <col min="5636" max="5636" width="18.375" customWidth="1"/>
    <col min="5637" max="5637" width="20.875" customWidth="1"/>
    <col min="5638" max="5638" width="23.75" customWidth="1"/>
    <col min="5889" max="5889" width="25.5" customWidth="1"/>
    <col min="5890" max="5890" width="22" customWidth="1"/>
    <col min="5891" max="5891" width="30.25" customWidth="1"/>
    <col min="5892" max="5892" width="18.375" customWidth="1"/>
    <col min="5893" max="5893" width="20.875" customWidth="1"/>
    <col min="5894" max="5894" width="23.75" customWidth="1"/>
    <col min="6145" max="6145" width="25.5" customWidth="1"/>
    <col min="6146" max="6146" width="22" customWidth="1"/>
    <col min="6147" max="6147" width="30.25" customWidth="1"/>
    <col min="6148" max="6148" width="18.375" customWidth="1"/>
    <col min="6149" max="6149" width="20.875" customWidth="1"/>
    <col min="6150" max="6150" width="23.75" customWidth="1"/>
    <col min="6401" max="6401" width="25.5" customWidth="1"/>
    <col min="6402" max="6402" width="22" customWidth="1"/>
    <col min="6403" max="6403" width="30.25" customWidth="1"/>
    <col min="6404" max="6404" width="18.375" customWidth="1"/>
    <col min="6405" max="6405" width="20.875" customWidth="1"/>
    <col min="6406" max="6406" width="23.75" customWidth="1"/>
    <col min="6657" max="6657" width="25.5" customWidth="1"/>
    <col min="6658" max="6658" width="22" customWidth="1"/>
    <col min="6659" max="6659" width="30.25" customWidth="1"/>
    <col min="6660" max="6660" width="18.375" customWidth="1"/>
    <col min="6661" max="6661" width="20.875" customWidth="1"/>
    <col min="6662" max="6662" width="23.75" customWidth="1"/>
    <col min="6913" max="6913" width="25.5" customWidth="1"/>
    <col min="6914" max="6914" width="22" customWidth="1"/>
    <col min="6915" max="6915" width="30.25" customWidth="1"/>
    <col min="6916" max="6916" width="18.375" customWidth="1"/>
    <col min="6917" max="6917" width="20.875" customWidth="1"/>
    <col min="6918" max="6918" width="23.75" customWidth="1"/>
    <col min="7169" max="7169" width="25.5" customWidth="1"/>
    <col min="7170" max="7170" width="22" customWidth="1"/>
    <col min="7171" max="7171" width="30.25" customWidth="1"/>
    <col min="7172" max="7172" width="18.375" customWidth="1"/>
    <col min="7173" max="7173" width="20.875" customWidth="1"/>
    <col min="7174" max="7174" width="23.75" customWidth="1"/>
    <col min="7425" max="7425" width="25.5" customWidth="1"/>
    <col min="7426" max="7426" width="22" customWidth="1"/>
    <col min="7427" max="7427" width="30.25" customWidth="1"/>
    <col min="7428" max="7428" width="18.375" customWidth="1"/>
    <col min="7429" max="7429" width="20.875" customWidth="1"/>
    <col min="7430" max="7430" width="23.75" customWidth="1"/>
    <col min="7681" max="7681" width="25.5" customWidth="1"/>
    <col min="7682" max="7682" width="22" customWidth="1"/>
    <col min="7683" max="7683" width="30.25" customWidth="1"/>
    <col min="7684" max="7684" width="18.375" customWidth="1"/>
    <col min="7685" max="7685" width="20.875" customWidth="1"/>
    <col min="7686" max="7686" width="23.75" customWidth="1"/>
    <col min="7937" max="7937" width="25.5" customWidth="1"/>
    <col min="7938" max="7938" width="22" customWidth="1"/>
    <col min="7939" max="7939" width="30.25" customWidth="1"/>
    <col min="7940" max="7940" width="18.375" customWidth="1"/>
    <col min="7941" max="7941" width="20.875" customWidth="1"/>
    <col min="7942" max="7942" width="23.75" customWidth="1"/>
    <col min="8193" max="8193" width="25.5" customWidth="1"/>
    <col min="8194" max="8194" width="22" customWidth="1"/>
    <col min="8195" max="8195" width="30.25" customWidth="1"/>
    <col min="8196" max="8196" width="18.375" customWidth="1"/>
    <col min="8197" max="8197" width="20.875" customWidth="1"/>
    <col min="8198" max="8198" width="23.75" customWidth="1"/>
    <col min="8449" max="8449" width="25.5" customWidth="1"/>
    <col min="8450" max="8450" width="22" customWidth="1"/>
    <col min="8451" max="8451" width="30.25" customWidth="1"/>
    <col min="8452" max="8452" width="18.375" customWidth="1"/>
    <col min="8453" max="8453" width="20.875" customWidth="1"/>
    <col min="8454" max="8454" width="23.75" customWidth="1"/>
    <col min="8705" max="8705" width="25.5" customWidth="1"/>
    <col min="8706" max="8706" width="22" customWidth="1"/>
    <col min="8707" max="8707" width="30.25" customWidth="1"/>
    <col min="8708" max="8708" width="18.375" customWidth="1"/>
    <col min="8709" max="8709" width="20.875" customWidth="1"/>
    <col min="8710" max="8710" width="23.75" customWidth="1"/>
    <col min="8961" max="8961" width="25.5" customWidth="1"/>
    <col min="8962" max="8962" width="22" customWidth="1"/>
    <col min="8963" max="8963" width="30.25" customWidth="1"/>
    <col min="8964" max="8964" width="18.375" customWidth="1"/>
    <col min="8965" max="8965" width="20.875" customWidth="1"/>
    <col min="8966" max="8966" width="23.75" customWidth="1"/>
    <col min="9217" max="9217" width="25.5" customWidth="1"/>
    <col min="9218" max="9218" width="22" customWidth="1"/>
    <col min="9219" max="9219" width="30.25" customWidth="1"/>
    <col min="9220" max="9220" width="18.375" customWidth="1"/>
    <col min="9221" max="9221" width="20.875" customWidth="1"/>
    <col min="9222" max="9222" width="23.75" customWidth="1"/>
    <col min="9473" max="9473" width="25.5" customWidth="1"/>
    <col min="9474" max="9474" width="22" customWidth="1"/>
    <col min="9475" max="9475" width="30.25" customWidth="1"/>
    <col min="9476" max="9476" width="18.375" customWidth="1"/>
    <col min="9477" max="9477" width="20.875" customWidth="1"/>
    <col min="9478" max="9478" width="23.75" customWidth="1"/>
    <col min="9729" max="9729" width="25.5" customWidth="1"/>
    <col min="9730" max="9730" width="22" customWidth="1"/>
    <col min="9731" max="9731" width="30.25" customWidth="1"/>
    <col min="9732" max="9732" width="18.375" customWidth="1"/>
    <col min="9733" max="9733" width="20.875" customWidth="1"/>
    <col min="9734" max="9734" width="23.75" customWidth="1"/>
    <col min="9985" max="9985" width="25.5" customWidth="1"/>
    <col min="9986" max="9986" width="22" customWidth="1"/>
    <col min="9987" max="9987" width="30.25" customWidth="1"/>
    <col min="9988" max="9988" width="18.375" customWidth="1"/>
    <col min="9989" max="9989" width="20.875" customWidth="1"/>
    <col min="9990" max="9990" width="23.75" customWidth="1"/>
    <col min="10241" max="10241" width="25.5" customWidth="1"/>
    <col min="10242" max="10242" width="22" customWidth="1"/>
    <col min="10243" max="10243" width="30.25" customWidth="1"/>
    <col min="10244" max="10244" width="18.375" customWidth="1"/>
    <col min="10245" max="10245" width="20.875" customWidth="1"/>
    <col min="10246" max="10246" width="23.75" customWidth="1"/>
    <col min="10497" max="10497" width="25.5" customWidth="1"/>
    <col min="10498" max="10498" width="22" customWidth="1"/>
    <col min="10499" max="10499" width="30.25" customWidth="1"/>
    <col min="10500" max="10500" width="18.375" customWidth="1"/>
    <col min="10501" max="10501" width="20.875" customWidth="1"/>
    <col min="10502" max="10502" width="23.75" customWidth="1"/>
    <col min="10753" max="10753" width="25.5" customWidth="1"/>
    <col min="10754" max="10754" width="22" customWidth="1"/>
    <col min="10755" max="10755" width="30.25" customWidth="1"/>
    <col min="10756" max="10756" width="18.375" customWidth="1"/>
    <col min="10757" max="10757" width="20.875" customWidth="1"/>
    <col min="10758" max="10758" width="23.75" customWidth="1"/>
    <col min="11009" max="11009" width="25.5" customWidth="1"/>
    <col min="11010" max="11010" width="22" customWidth="1"/>
    <col min="11011" max="11011" width="30.25" customWidth="1"/>
    <col min="11012" max="11012" width="18.375" customWidth="1"/>
    <col min="11013" max="11013" width="20.875" customWidth="1"/>
    <col min="11014" max="11014" width="23.75" customWidth="1"/>
    <col min="11265" max="11265" width="25.5" customWidth="1"/>
    <col min="11266" max="11266" width="22" customWidth="1"/>
    <col min="11267" max="11267" width="30.25" customWidth="1"/>
    <col min="11268" max="11268" width="18.375" customWidth="1"/>
    <col min="11269" max="11269" width="20.875" customWidth="1"/>
    <col min="11270" max="11270" width="23.75" customWidth="1"/>
    <col min="11521" max="11521" width="25.5" customWidth="1"/>
    <col min="11522" max="11522" width="22" customWidth="1"/>
    <col min="11523" max="11523" width="30.25" customWidth="1"/>
    <col min="11524" max="11524" width="18.375" customWidth="1"/>
    <col min="11525" max="11525" width="20.875" customWidth="1"/>
    <col min="11526" max="11526" width="23.75" customWidth="1"/>
    <col min="11777" max="11777" width="25.5" customWidth="1"/>
    <col min="11778" max="11778" width="22" customWidth="1"/>
    <col min="11779" max="11779" width="30.25" customWidth="1"/>
    <col min="11780" max="11780" width="18.375" customWidth="1"/>
    <col min="11781" max="11781" width="20.875" customWidth="1"/>
    <col min="11782" max="11782" width="23.75" customWidth="1"/>
    <col min="12033" max="12033" width="25.5" customWidth="1"/>
    <col min="12034" max="12034" width="22" customWidth="1"/>
    <col min="12035" max="12035" width="30.25" customWidth="1"/>
    <col min="12036" max="12036" width="18.375" customWidth="1"/>
    <col min="12037" max="12037" width="20.875" customWidth="1"/>
    <col min="12038" max="12038" width="23.75" customWidth="1"/>
    <col min="12289" max="12289" width="25.5" customWidth="1"/>
    <col min="12290" max="12290" width="22" customWidth="1"/>
    <col min="12291" max="12291" width="30.25" customWidth="1"/>
    <col min="12292" max="12292" width="18.375" customWidth="1"/>
    <col min="12293" max="12293" width="20.875" customWidth="1"/>
    <col min="12294" max="12294" width="23.75" customWidth="1"/>
    <col min="12545" max="12545" width="25.5" customWidth="1"/>
    <col min="12546" max="12546" width="22" customWidth="1"/>
    <col min="12547" max="12547" width="30.25" customWidth="1"/>
    <col min="12548" max="12548" width="18.375" customWidth="1"/>
    <col min="12549" max="12549" width="20.875" customWidth="1"/>
    <col min="12550" max="12550" width="23.75" customWidth="1"/>
    <col min="12801" max="12801" width="25.5" customWidth="1"/>
    <col min="12802" max="12802" width="22" customWidth="1"/>
    <col min="12803" max="12803" width="30.25" customWidth="1"/>
    <col min="12804" max="12804" width="18.375" customWidth="1"/>
    <col min="12805" max="12805" width="20.875" customWidth="1"/>
    <col min="12806" max="12806" width="23.75" customWidth="1"/>
    <col min="13057" max="13057" width="25.5" customWidth="1"/>
    <col min="13058" max="13058" width="22" customWidth="1"/>
    <col min="13059" max="13059" width="30.25" customWidth="1"/>
    <col min="13060" max="13060" width="18.375" customWidth="1"/>
    <col min="13061" max="13061" width="20.875" customWidth="1"/>
    <col min="13062" max="13062" width="23.75" customWidth="1"/>
    <col min="13313" max="13313" width="25.5" customWidth="1"/>
    <col min="13314" max="13314" width="22" customWidth="1"/>
    <col min="13315" max="13315" width="30.25" customWidth="1"/>
    <col min="13316" max="13316" width="18.375" customWidth="1"/>
    <col min="13317" max="13317" width="20.875" customWidth="1"/>
    <col min="13318" max="13318" width="23.75" customWidth="1"/>
    <col min="13569" max="13569" width="25.5" customWidth="1"/>
    <col min="13570" max="13570" width="22" customWidth="1"/>
    <col min="13571" max="13571" width="30.25" customWidth="1"/>
    <col min="13572" max="13572" width="18.375" customWidth="1"/>
    <col min="13573" max="13573" width="20.875" customWidth="1"/>
    <col min="13574" max="13574" width="23.75" customWidth="1"/>
    <col min="13825" max="13825" width="25.5" customWidth="1"/>
    <col min="13826" max="13826" width="22" customWidth="1"/>
    <col min="13827" max="13827" width="30.25" customWidth="1"/>
    <col min="13828" max="13828" width="18.375" customWidth="1"/>
    <col min="13829" max="13829" width="20.875" customWidth="1"/>
    <col min="13830" max="13830" width="23.75" customWidth="1"/>
    <col min="14081" max="14081" width="25.5" customWidth="1"/>
    <col min="14082" max="14082" width="22" customWidth="1"/>
    <col min="14083" max="14083" width="30.25" customWidth="1"/>
    <col min="14084" max="14084" width="18.375" customWidth="1"/>
    <col min="14085" max="14085" width="20.875" customWidth="1"/>
    <col min="14086" max="14086" width="23.75" customWidth="1"/>
    <col min="14337" max="14337" width="25.5" customWidth="1"/>
    <col min="14338" max="14338" width="22" customWidth="1"/>
    <col min="14339" max="14339" width="30.25" customWidth="1"/>
    <col min="14340" max="14340" width="18.375" customWidth="1"/>
    <col min="14341" max="14341" width="20.875" customWidth="1"/>
    <col min="14342" max="14342" width="23.75" customWidth="1"/>
    <col min="14593" max="14593" width="25.5" customWidth="1"/>
    <col min="14594" max="14594" width="22" customWidth="1"/>
    <col min="14595" max="14595" width="30.25" customWidth="1"/>
    <col min="14596" max="14596" width="18.375" customWidth="1"/>
    <col min="14597" max="14597" width="20.875" customWidth="1"/>
    <col min="14598" max="14598" width="23.75" customWidth="1"/>
    <col min="14849" max="14849" width="25.5" customWidth="1"/>
    <col min="14850" max="14850" width="22" customWidth="1"/>
    <col min="14851" max="14851" width="30.25" customWidth="1"/>
    <col min="14852" max="14852" width="18.375" customWidth="1"/>
    <col min="14853" max="14853" width="20.875" customWidth="1"/>
    <col min="14854" max="14854" width="23.75" customWidth="1"/>
    <col min="15105" max="15105" width="25.5" customWidth="1"/>
    <col min="15106" max="15106" width="22" customWidth="1"/>
    <col min="15107" max="15107" width="30.25" customWidth="1"/>
    <col min="15108" max="15108" width="18.375" customWidth="1"/>
    <col min="15109" max="15109" width="20.875" customWidth="1"/>
    <col min="15110" max="15110" width="23.75" customWidth="1"/>
    <col min="15361" max="15361" width="25.5" customWidth="1"/>
    <col min="15362" max="15362" width="22" customWidth="1"/>
    <col min="15363" max="15363" width="30.25" customWidth="1"/>
    <col min="15364" max="15364" width="18.375" customWidth="1"/>
    <col min="15365" max="15365" width="20.875" customWidth="1"/>
    <col min="15366" max="15366" width="23.75" customWidth="1"/>
    <col min="15617" max="15617" width="25.5" customWidth="1"/>
    <col min="15618" max="15618" width="22" customWidth="1"/>
    <col min="15619" max="15619" width="30.25" customWidth="1"/>
    <col min="15620" max="15620" width="18.375" customWidth="1"/>
    <col min="15621" max="15621" width="20.875" customWidth="1"/>
    <col min="15622" max="15622" width="23.75" customWidth="1"/>
    <col min="15873" max="15873" width="25.5" customWidth="1"/>
    <col min="15874" max="15874" width="22" customWidth="1"/>
    <col min="15875" max="15875" width="30.25" customWidth="1"/>
    <col min="15876" max="15876" width="18.375" customWidth="1"/>
    <col min="15877" max="15877" width="20.875" customWidth="1"/>
    <col min="15878" max="15878" width="23.75" customWidth="1"/>
    <col min="16129" max="16129" width="25.5" customWidth="1"/>
    <col min="16130" max="16130" width="22" customWidth="1"/>
    <col min="16131" max="16131" width="30.25" customWidth="1"/>
    <col min="16132" max="16132" width="18.375" customWidth="1"/>
    <col min="16133" max="16133" width="20.875" customWidth="1"/>
    <col min="16134" max="16134" width="23.75" customWidth="1"/>
  </cols>
  <sheetData>
    <row r="1" spans="1:11">
      <c r="A1" t="s">
        <v>1685</v>
      </c>
    </row>
    <row r="2" spans="1:11" ht="38.25" customHeight="1">
      <c r="A2" s="319" t="s">
        <v>1686</v>
      </c>
      <c r="B2" s="319"/>
      <c r="C2" s="319"/>
      <c r="D2" s="319"/>
      <c r="E2" s="319"/>
      <c r="F2" s="319"/>
    </row>
    <row r="3" spans="1:11" ht="19.5" thickBot="1">
      <c r="A3" s="320" t="s">
        <v>1179</v>
      </c>
      <c r="B3" s="321"/>
      <c r="C3" s="104"/>
      <c r="D3" s="104"/>
      <c r="E3" s="322" t="s">
        <v>1180</v>
      </c>
      <c r="F3" s="322"/>
    </row>
    <row r="4" spans="1:11" ht="29.25" customHeight="1">
      <c r="A4" s="323" t="s">
        <v>1181</v>
      </c>
      <c r="B4" s="324"/>
      <c r="C4" s="325" t="s">
        <v>1182</v>
      </c>
      <c r="D4" s="326"/>
      <c r="E4" s="326"/>
      <c r="F4" s="327"/>
      <c r="K4" t="s">
        <v>1183</v>
      </c>
    </row>
    <row r="5" spans="1:11" ht="24.75" customHeight="1">
      <c r="A5" s="105" t="s">
        <v>38</v>
      </c>
      <c r="B5" s="106" t="s">
        <v>5</v>
      </c>
      <c r="C5" s="105" t="s">
        <v>38</v>
      </c>
      <c r="D5" s="105" t="s">
        <v>1122</v>
      </c>
      <c r="E5" s="107" t="s">
        <v>1184</v>
      </c>
      <c r="F5" s="107" t="s">
        <v>1185</v>
      </c>
    </row>
    <row r="6" spans="1:11" ht="33.75" customHeight="1">
      <c r="A6" s="108" t="s">
        <v>1186</v>
      </c>
      <c r="B6" s="109">
        <v>28964.33</v>
      </c>
      <c r="C6" s="110" t="s">
        <v>1187</v>
      </c>
      <c r="D6" s="111">
        <f>SUM(E6:F6)</f>
        <v>28964.33</v>
      </c>
      <c r="E6" s="111">
        <f>SUM(E7:E32)</f>
        <v>13424.33</v>
      </c>
      <c r="F6" s="111">
        <f>SUM(F7:F32)</f>
        <v>15540</v>
      </c>
    </row>
    <row r="7" spans="1:11" ht="33.75" customHeight="1">
      <c r="A7" s="112" t="s">
        <v>1188</v>
      </c>
      <c r="B7" s="113">
        <v>13424.33</v>
      </c>
      <c r="C7" s="114" t="s">
        <v>1189</v>
      </c>
      <c r="D7" s="111">
        <f t="shared" ref="D7:D32" si="0">SUM(E7:F7)</f>
        <v>2762.7700000000004</v>
      </c>
      <c r="E7" s="98">
        <v>2762.7700000000004</v>
      </c>
      <c r="F7" s="115"/>
    </row>
    <row r="8" spans="1:11" ht="33.75" customHeight="1">
      <c r="A8" s="112" t="s">
        <v>1190</v>
      </c>
      <c r="B8" s="113">
        <v>15540</v>
      </c>
      <c r="C8" s="114" t="s">
        <v>1191</v>
      </c>
      <c r="D8" s="111">
        <f t="shared" si="0"/>
        <v>0</v>
      </c>
      <c r="E8" s="116">
        <v>0</v>
      </c>
      <c r="F8" s="115"/>
    </row>
    <row r="9" spans="1:11" ht="33.75" customHeight="1">
      <c r="A9" s="112"/>
      <c r="B9" s="113"/>
      <c r="C9" s="114" t="s">
        <v>1192</v>
      </c>
      <c r="D9" s="111">
        <f t="shared" si="0"/>
        <v>0</v>
      </c>
      <c r="E9" s="116">
        <v>0</v>
      </c>
      <c r="F9" s="115"/>
    </row>
    <row r="10" spans="1:11" ht="33.75" customHeight="1">
      <c r="A10" s="112"/>
      <c r="B10" s="113"/>
      <c r="C10" s="114" t="s">
        <v>1193</v>
      </c>
      <c r="D10" s="111">
        <f t="shared" si="0"/>
        <v>50</v>
      </c>
      <c r="E10" s="116">
        <v>50</v>
      </c>
      <c r="F10" s="115"/>
    </row>
    <row r="11" spans="1:11" ht="33.75" customHeight="1">
      <c r="A11" s="112"/>
      <c r="B11" s="113"/>
      <c r="C11" s="114" t="s">
        <v>1194</v>
      </c>
      <c r="D11" s="111">
        <f t="shared" si="0"/>
        <v>0</v>
      </c>
      <c r="E11" s="116">
        <v>0</v>
      </c>
      <c r="F11" s="115"/>
    </row>
    <row r="12" spans="1:11" ht="33.75" customHeight="1">
      <c r="A12" s="112"/>
      <c r="B12" s="113"/>
      <c r="C12" s="114" t="s">
        <v>1195</v>
      </c>
      <c r="D12" s="111">
        <f t="shared" si="0"/>
        <v>0</v>
      </c>
      <c r="E12" s="116">
        <v>0</v>
      </c>
      <c r="F12" s="115"/>
    </row>
    <row r="13" spans="1:11" ht="33.75" customHeight="1">
      <c r="A13" s="112"/>
      <c r="B13" s="113"/>
      <c r="C13" s="114" t="s">
        <v>1196</v>
      </c>
      <c r="D13" s="111">
        <f t="shared" si="0"/>
        <v>31.2</v>
      </c>
      <c r="E13" s="116">
        <v>31.2</v>
      </c>
      <c r="F13" s="115"/>
    </row>
    <row r="14" spans="1:11" ht="33.75" customHeight="1">
      <c r="A14" s="112"/>
      <c r="B14" s="113"/>
      <c r="C14" s="114" t="s">
        <v>1197</v>
      </c>
      <c r="D14" s="111">
        <f t="shared" si="0"/>
        <v>211.5</v>
      </c>
      <c r="E14" s="116">
        <v>211.5</v>
      </c>
      <c r="F14" s="115"/>
    </row>
    <row r="15" spans="1:11" ht="33.75" customHeight="1">
      <c r="A15" s="112"/>
      <c r="B15" s="113"/>
      <c r="C15" s="114" t="s">
        <v>1198</v>
      </c>
      <c r="D15" s="111">
        <f t="shared" si="0"/>
        <v>0</v>
      </c>
      <c r="E15" s="116">
        <v>0</v>
      </c>
      <c r="F15" s="115"/>
    </row>
    <row r="16" spans="1:11" ht="33.75" customHeight="1">
      <c r="A16" s="112"/>
      <c r="B16" s="113"/>
      <c r="C16" s="114" t="s">
        <v>1199</v>
      </c>
      <c r="D16" s="111">
        <f t="shared" si="0"/>
        <v>207.6</v>
      </c>
      <c r="E16" s="116">
        <v>207.6</v>
      </c>
      <c r="F16" s="115"/>
    </row>
    <row r="17" spans="1:6" ht="33.75" customHeight="1">
      <c r="A17" s="112"/>
      <c r="B17" s="113"/>
      <c r="C17" s="114" t="s">
        <v>1200</v>
      </c>
      <c r="D17" s="111">
        <f t="shared" si="0"/>
        <v>16587</v>
      </c>
      <c r="E17" s="116">
        <v>1047</v>
      </c>
      <c r="F17" s="117">
        <v>15540</v>
      </c>
    </row>
    <row r="18" spans="1:6" ht="33.75" customHeight="1">
      <c r="A18" s="112"/>
      <c r="B18" s="113"/>
      <c r="C18" s="114" t="s">
        <v>1201</v>
      </c>
      <c r="D18" s="111">
        <f t="shared" si="0"/>
        <v>1893.52</v>
      </c>
      <c r="E18" s="116">
        <v>1893.52</v>
      </c>
      <c r="F18" s="115"/>
    </row>
    <row r="19" spans="1:6" ht="33.75" customHeight="1">
      <c r="A19" s="112"/>
      <c r="B19" s="113"/>
      <c r="C19" s="114" t="s">
        <v>1202</v>
      </c>
      <c r="D19" s="111">
        <f t="shared" si="0"/>
        <v>0</v>
      </c>
      <c r="E19" s="116">
        <v>0</v>
      </c>
      <c r="F19" s="115"/>
    </row>
    <row r="20" spans="1:6" ht="33.75" customHeight="1">
      <c r="A20" s="112"/>
      <c r="B20" s="113"/>
      <c r="C20" s="118" t="s">
        <v>1203</v>
      </c>
      <c r="D20" s="111">
        <f t="shared" si="0"/>
        <v>6102.8</v>
      </c>
      <c r="E20" s="116">
        <v>6102.8</v>
      </c>
      <c r="F20" s="115"/>
    </row>
    <row r="21" spans="1:6" ht="33.75" customHeight="1">
      <c r="A21" s="112"/>
      <c r="B21" s="113"/>
      <c r="C21" s="118" t="s">
        <v>1204</v>
      </c>
      <c r="D21" s="111">
        <f t="shared" si="0"/>
        <v>0</v>
      </c>
      <c r="E21" s="116">
        <v>0</v>
      </c>
      <c r="F21" s="115"/>
    </row>
    <row r="22" spans="1:6" ht="33.75" customHeight="1">
      <c r="A22" s="112"/>
      <c r="B22" s="113"/>
      <c r="C22" s="119" t="s">
        <v>1205</v>
      </c>
      <c r="D22" s="111">
        <f t="shared" si="0"/>
        <v>0</v>
      </c>
      <c r="E22" s="116">
        <v>0</v>
      </c>
      <c r="F22" s="115"/>
    </row>
    <row r="23" spans="1:6" ht="33.75" customHeight="1">
      <c r="A23" s="112"/>
      <c r="B23" s="113"/>
      <c r="C23" s="118" t="s">
        <v>1206</v>
      </c>
      <c r="D23" s="111">
        <f t="shared" si="0"/>
        <v>0</v>
      </c>
      <c r="E23" s="116">
        <v>0</v>
      </c>
      <c r="F23" s="115"/>
    </row>
    <row r="24" spans="1:6" ht="33.75" customHeight="1">
      <c r="A24" s="112"/>
      <c r="B24" s="120"/>
      <c r="C24" s="118" t="s">
        <v>1207</v>
      </c>
      <c r="D24" s="111">
        <f t="shared" si="0"/>
        <v>0</v>
      </c>
      <c r="E24" s="121">
        <v>0</v>
      </c>
      <c r="F24" s="115"/>
    </row>
    <row r="25" spans="1:6" ht="33.75" customHeight="1">
      <c r="A25" s="122"/>
      <c r="B25" s="123"/>
      <c r="C25" s="118" t="s">
        <v>1208</v>
      </c>
      <c r="D25" s="111">
        <f t="shared" si="0"/>
        <v>49.41</v>
      </c>
      <c r="E25" s="121">
        <v>49.41</v>
      </c>
      <c r="F25" s="115"/>
    </row>
    <row r="26" spans="1:6" ht="33.75" customHeight="1">
      <c r="A26" s="122"/>
      <c r="B26" s="123"/>
      <c r="C26" s="118" t="s">
        <v>1209</v>
      </c>
      <c r="D26" s="111">
        <f t="shared" si="0"/>
        <v>0</v>
      </c>
      <c r="E26" s="121">
        <v>0</v>
      </c>
      <c r="F26" s="115"/>
    </row>
    <row r="27" spans="1:6" ht="33.75" customHeight="1">
      <c r="A27" s="122"/>
      <c r="B27" s="123"/>
      <c r="C27" s="124" t="s">
        <v>1210</v>
      </c>
      <c r="D27" s="111">
        <f t="shared" si="0"/>
        <v>0</v>
      </c>
      <c r="E27" s="121">
        <v>0</v>
      </c>
      <c r="F27" s="115"/>
    </row>
    <row r="28" spans="1:6" ht="33.75" customHeight="1">
      <c r="A28" s="122"/>
      <c r="B28" s="123"/>
      <c r="C28" s="119" t="s">
        <v>1211</v>
      </c>
      <c r="D28" s="111">
        <f t="shared" si="0"/>
        <v>0</v>
      </c>
      <c r="E28" s="121">
        <v>0</v>
      </c>
      <c r="F28" s="115"/>
    </row>
    <row r="29" spans="1:6" ht="33.75" customHeight="1">
      <c r="A29" s="122"/>
      <c r="B29" s="123"/>
      <c r="C29" s="118" t="s">
        <v>1212</v>
      </c>
      <c r="D29" s="111">
        <f t="shared" si="0"/>
        <v>0</v>
      </c>
      <c r="E29" s="116">
        <v>0</v>
      </c>
      <c r="F29" s="115"/>
    </row>
    <row r="30" spans="1:6" ht="33.75" customHeight="1">
      <c r="A30" s="122" t="s">
        <v>1213</v>
      </c>
      <c r="B30" s="123"/>
      <c r="C30" s="118" t="s">
        <v>1214</v>
      </c>
      <c r="D30" s="111">
        <f t="shared" si="0"/>
        <v>0</v>
      </c>
      <c r="E30" s="125">
        <v>0</v>
      </c>
      <c r="F30" s="115"/>
    </row>
    <row r="31" spans="1:6" ht="33.75" customHeight="1">
      <c r="A31" s="122" t="s">
        <v>1188</v>
      </c>
      <c r="B31" s="123"/>
      <c r="C31" s="114" t="s">
        <v>1215</v>
      </c>
      <c r="D31" s="111">
        <f t="shared" si="0"/>
        <v>1068.53</v>
      </c>
      <c r="E31" s="125">
        <v>1068.53</v>
      </c>
      <c r="F31" s="115"/>
    </row>
    <row r="32" spans="1:6" ht="33.75" customHeight="1">
      <c r="A32" s="126" t="s">
        <v>1190</v>
      </c>
      <c r="B32" s="123"/>
      <c r="C32" s="114" t="s">
        <v>1216</v>
      </c>
      <c r="D32" s="111">
        <f t="shared" si="0"/>
        <v>0</v>
      </c>
      <c r="E32" s="125">
        <v>0</v>
      </c>
      <c r="F32" s="115"/>
    </row>
    <row r="33" spans="1:6" ht="33.75" customHeight="1">
      <c r="A33" s="127"/>
      <c r="B33" s="128"/>
      <c r="C33" s="108" t="s">
        <v>1217</v>
      </c>
      <c r="D33" s="115"/>
      <c r="E33" s="115"/>
      <c r="F33" s="115"/>
    </row>
    <row r="34" spans="1:6" ht="33.75" customHeight="1">
      <c r="A34" s="129" t="s">
        <v>1218</v>
      </c>
      <c r="B34" s="130">
        <v>28964.33</v>
      </c>
      <c r="C34" s="115" t="s">
        <v>1219</v>
      </c>
      <c r="D34" s="111">
        <f>SUM(D7:D33)</f>
        <v>28964.329999999998</v>
      </c>
      <c r="E34" s="111">
        <f>SUM(E7:E33)</f>
        <v>13424.33</v>
      </c>
      <c r="F34" s="111">
        <f>SUM(F7:F33)</f>
        <v>15540</v>
      </c>
    </row>
  </sheetData>
  <mergeCells count="5">
    <mergeCell ref="A2:F2"/>
    <mergeCell ref="A3:B3"/>
    <mergeCell ref="E3:F3"/>
    <mergeCell ref="A4:B4"/>
    <mergeCell ref="C4:F4"/>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N87"/>
  <sheetViews>
    <sheetView workbookViewId="0">
      <selection activeCell="G5" sqref="G5"/>
    </sheetView>
  </sheetViews>
  <sheetFormatPr defaultRowHeight="13.5"/>
  <cols>
    <col min="1" max="1" width="10" style="133" customWidth="1"/>
    <col min="2" max="2" width="32.625" style="133" customWidth="1"/>
    <col min="3" max="3" width="12.875" customWidth="1"/>
    <col min="4" max="4" width="11.75" customWidth="1"/>
    <col min="5" max="5" width="12.375" style="135" customWidth="1"/>
    <col min="6" max="6" width="8" customWidth="1"/>
    <col min="11" max="11" width="27.625" customWidth="1"/>
    <col min="257" max="257" width="10" customWidth="1"/>
    <col min="258" max="258" width="32.625" customWidth="1"/>
    <col min="259" max="259" width="12.875" customWidth="1"/>
    <col min="260" max="260" width="11.75" customWidth="1"/>
    <col min="261" max="261" width="12.375" customWidth="1"/>
    <col min="262" max="262" width="8" customWidth="1"/>
    <col min="267" max="267" width="27.625" customWidth="1"/>
    <col min="513" max="513" width="10" customWidth="1"/>
    <col min="514" max="514" width="32.625" customWidth="1"/>
    <col min="515" max="515" width="12.875" customWidth="1"/>
    <col min="516" max="516" width="11.75" customWidth="1"/>
    <col min="517" max="517" width="12.375" customWidth="1"/>
    <col min="518" max="518" width="8" customWidth="1"/>
    <col min="523" max="523" width="27.625" customWidth="1"/>
    <col min="769" max="769" width="10" customWidth="1"/>
    <col min="770" max="770" width="32.625" customWidth="1"/>
    <col min="771" max="771" width="12.875" customWidth="1"/>
    <col min="772" max="772" width="11.75" customWidth="1"/>
    <col min="773" max="773" width="12.375" customWidth="1"/>
    <col min="774" max="774" width="8" customWidth="1"/>
    <col min="779" max="779" width="27.625" customWidth="1"/>
    <col min="1025" max="1025" width="10" customWidth="1"/>
    <col min="1026" max="1026" width="32.625" customWidth="1"/>
    <col min="1027" max="1027" width="12.875" customWidth="1"/>
    <col min="1028" max="1028" width="11.75" customWidth="1"/>
    <col min="1029" max="1029" width="12.375" customWidth="1"/>
    <col min="1030" max="1030" width="8" customWidth="1"/>
    <col min="1035" max="1035" width="27.625" customWidth="1"/>
    <col min="1281" max="1281" width="10" customWidth="1"/>
    <col min="1282" max="1282" width="32.625" customWidth="1"/>
    <col min="1283" max="1283" width="12.875" customWidth="1"/>
    <col min="1284" max="1284" width="11.75" customWidth="1"/>
    <col min="1285" max="1285" width="12.375" customWidth="1"/>
    <col min="1286" max="1286" width="8" customWidth="1"/>
    <col min="1291" max="1291" width="27.625" customWidth="1"/>
    <col min="1537" max="1537" width="10" customWidth="1"/>
    <col min="1538" max="1538" width="32.625" customWidth="1"/>
    <col min="1539" max="1539" width="12.875" customWidth="1"/>
    <col min="1540" max="1540" width="11.75" customWidth="1"/>
    <col min="1541" max="1541" width="12.375" customWidth="1"/>
    <col min="1542" max="1542" width="8" customWidth="1"/>
    <col min="1547" max="1547" width="27.625" customWidth="1"/>
    <col min="1793" max="1793" width="10" customWidth="1"/>
    <col min="1794" max="1794" width="32.625" customWidth="1"/>
    <col min="1795" max="1795" width="12.875" customWidth="1"/>
    <col min="1796" max="1796" width="11.75" customWidth="1"/>
    <col min="1797" max="1797" width="12.375" customWidth="1"/>
    <col min="1798" max="1798" width="8" customWidth="1"/>
    <col min="1803" max="1803" width="27.625" customWidth="1"/>
    <col min="2049" max="2049" width="10" customWidth="1"/>
    <col min="2050" max="2050" width="32.625" customWidth="1"/>
    <col min="2051" max="2051" width="12.875" customWidth="1"/>
    <col min="2052" max="2052" width="11.75" customWidth="1"/>
    <col min="2053" max="2053" width="12.375" customWidth="1"/>
    <col min="2054" max="2054" width="8" customWidth="1"/>
    <col min="2059" max="2059" width="27.625" customWidth="1"/>
    <col min="2305" max="2305" width="10" customWidth="1"/>
    <col min="2306" max="2306" width="32.625" customWidth="1"/>
    <col min="2307" max="2307" width="12.875" customWidth="1"/>
    <col min="2308" max="2308" width="11.75" customWidth="1"/>
    <col min="2309" max="2309" width="12.375" customWidth="1"/>
    <col min="2310" max="2310" width="8" customWidth="1"/>
    <col min="2315" max="2315" width="27.625" customWidth="1"/>
    <col min="2561" max="2561" width="10" customWidth="1"/>
    <col min="2562" max="2562" width="32.625" customWidth="1"/>
    <col min="2563" max="2563" width="12.875" customWidth="1"/>
    <col min="2564" max="2564" width="11.75" customWidth="1"/>
    <col min="2565" max="2565" width="12.375" customWidth="1"/>
    <col min="2566" max="2566" width="8" customWidth="1"/>
    <col min="2571" max="2571" width="27.625" customWidth="1"/>
    <col min="2817" max="2817" width="10" customWidth="1"/>
    <col min="2818" max="2818" width="32.625" customWidth="1"/>
    <col min="2819" max="2819" width="12.875" customWidth="1"/>
    <col min="2820" max="2820" width="11.75" customWidth="1"/>
    <col min="2821" max="2821" width="12.375" customWidth="1"/>
    <col min="2822" max="2822" width="8" customWidth="1"/>
    <col min="2827" max="2827" width="27.625" customWidth="1"/>
    <col min="3073" max="3073" width="10" customWidth="1"/>
    <col min="3074" max="3074" width="32.625" customWidth="1"/>
    <col min="3075" max="3075" width="12.875" customWidth="1"/>
    <col min="3076" max="3076" width="11.75" customWidth="1"/>
    <col min="3077" max="3077" width="12.375" customWidth="1"/>
    <col min="3078" max="3078" width="8" customWidth="1"/>
    <col min="3083" max="3083" width="27.625" customWidth="1"/>
    <col min="3329" max="3329" width="10" customWidth="1"/>
    <col min="3330" max="3330" width="32.625" customWidth="1"/>
    <col min="3331" max="3331" width="12.875" customWidth="1"/>
    <col min="3332" max="3332" width="11.75" customWidth="1"/>
    <col min="3333" max="3333" width="12.375" customWidth="1"/>
    <col min="3334" max="3334" width="8" customWidth="1"/>
    <col min="3339" max="3339" width="27.625" customWidth="1"/>
    <col min="3585" max="3585" width="10" customWidth="1"/>
    <col min="3586" max="3586" width="32.625" customWidth="1"/>
    <col min="3587" max="3587" width="12.875" customWidth="1"/>
    <col min="3588" max="3588" width="11.75" customWidth="1"/>
    <col min="3589" max="3589" width="12.375" customWidth="1"/>
    <col min="3590" max="3590" width="8" customWidth="1"/>
    <col min="3595" max="3595" width="27.625" customWidth="1"/>
    <col min="3841" max="3841" width="10" customWidth="1"/>
    <col min="3842" max="3842" width="32.625" customWidth="1"/>
    <col min="3843" max="3843" width="12.875" customWidth="1"/>
    <col min="3844" max="3844" width="11.75" customWidth="1"/>
    <col min="3845" max="3845" width="12.375" customWidth="1"/>
    <col min="3846" max="3846" width="8" customWidth="1"/>
    <col min="3851" max="3851" width="27.625" customWidth="1"/>
    <col min="4097" max="4097" width="10" customWidth="1"/>
    <col min="4098" max="4098" width="32.625" customWidth="1"/>
    <col min="4099" max="4099" width="12.875" customWidth="1"/>
    <col min="4100" max="4100" width="11.75" customWidth="1"/>
    <col min="4101" max="4101" width="12.375" customWidth="1"/>
    <col min="4102" max="4102" width="8" customWidth="1"/>
    <col min="4107" max="4107" width="27.625" customWidth="1"/>
    <col min="4353" max="4353" width="10" customWidth="1"/>
    <col min="4354" max="4354" width="32.625" customWidth="1"/>
    <col min="4355" max="4355" width="12.875" customWidth="1"/>
    <col min="4356" max="4356" width="11.75" customWidth="1"/>
    <col min="4357" max="4357" width="12.375" customWidth="1"/>
    <col min="4358" max="4358" width="8" customWidth="1"/>
    <col min="4363" max="4363" width="27.625" customWidth="1"/>
    <col min="4609" max="4609" width="10" customWidth="1"/>
    <col min="4610" max="4610" width="32.625" customWidth="1"/>
    <col min="4611" max="4611" width="12.875" customWidth="1"/>
    <col min="4612" max="4612" width="11.75" customWidth="1"/>
    <col min="4613" max="4613" width="12.375" customWidth="1"/>
    <col min="4614" max="4614" width="8" customWidth="1"/>
    <col min="4619" max="4619" width="27.625" customWidth="1"/>
    <col min="4865" max="4865" width="10" customWidth="1"/>
    <col min="4866" max="4866" width="32.625" customWidth="1"/>
    <col min="4867" max="4867" width="12.875" customWidth="1"/>
    <col min="4868" max="4868" width="11.75" customWidth="1"/>
    <col min="4869" max="4869" width="12.375" customWidth="1"/>
    <col min="4870" max="4870" width="8" customWidth="1"/>
    <col min="4875" max="4875" width="27.625" customWidth="1"/>
    <col min="5121" max="5121" width="10" customWidth="1"/>
    <col min="5122" max="5122" width="32.625" customWidth="1"/>
    <col min="5123" max="5123" width="12.875" customWidth="1"/>
    <col min="5124" max="5124" width="11.75" customWidth="1"/>
    <col min="5125" max="5125" width="12.375" customWidth="1"/>
    <col min="5126" max="5126" width="8" customWidth="1"/>
    <col min="5131" max="5131" width="27.625" customWidth="1"/>
    <col min="5377" max="5377" width="10" customWidth="1"/>
    <col min="5378" max="5378" width="32.625" customWidth="1"/>
    <col min="5379" max="5379" width="12.875" customWidth="1"/>
    <col min="5380" max="5380" width="11.75" customWidth="1"/>
    <col min="5381" max="5381" width="12.375" customWidth="1"/>
    <col min="5382" max="5382" width="8" customWidth="1"/>
    <col min="5387" max="5387" width="27.625" customWidth="1"/>
    <col min="5633" max="5633" width="10" customWidth="1"/>
    <col min="5634" max="5634" width="32.625" customWidth="1"/>
    <col min="5635" max="5635" width="12.875" customWidth="1"/>
    <col min="5636" max="5636" width="11.75" customWidth="1"/>
    <col min="5637" max="5637" width="12.375" customWidth="1"/>
    <col min="5638" max="5638" width="8" customWidth="1"/>
    <col min="5643" max="5643" width="27.625" customWidth="1"/>
    <col min="5889" max="5889" width="10" customWidth="1"/>
    <col min="5890" max="5890" width="32.625" customWidth="1"/>
    <col min="5891" max="5891" width="12.875" customWidth="1"/>
    <col min="5892" max="5892" width="11.75" customWidth="1"/>
    <col min="5893" max="5893" width="12.375" customWidth="1"/>
    <col min="5894" max="5894" width="8" customWidth="1"/>
    <col min="5899" max="5899" width="27.625" customWidth="1"/>
    <col min="6145" max="6145" width="10" customWidth="1"/>
    <col min="6146" max="6146" width="32.625" customWidth="1"/>
    <col min="6147" max="6147" width="12.875" customWidth="1"/>
    <col min="6148" max="6148" width="11.75" customWidth="1"/>
    <col min="6149" max="6149" width="12.375" customWidth="1"/>
    <col min="6150" max="6150" width="8" customWidth="1"/>
    <col min="6155" max="6155" width="27.625" customWidth="1"/>
    <col min="6401" max="6401" width="10" customWidth="1"/>
    <col min="6402" max="6402" width="32.625" customWidth="1"/>
    <col min="6403" max="6403" width="12.875" customWidth="1"/>
    <col min="6404" max="6404" width="11.75" customWidth="1"/>
    <col min="6405" max="6405" width="12.375" customWidth="1"/>
    <col min="6406" max="6406" width="8" customWidth="1"/>
    <col min="6411" max="6411" width="27.625" customWidth="1"/>
    <col min="6657" max="6657" width="10" customWidth="1"/>
    <col min="6658" max="6658" width="32.625" customWidth="1"/>
    <col min="6659" max="6659" width="12.875" customWidth="1"/>
    <col min="6660" max="6660" width="11.75" customWidth="1"/>
    <col min="6661" max="6661" width="12.375" customWidth="1"/>
    <col min="6662" max="6662" width="8" customWidth="1"/>
    <col min="6667" max="6667" width="27.625" customWidth="1"/>
    <col min="6913" max="6913" width="10" customWidth="1"/>
    <col min="6914" max="6914" width="32.625" customWidth="1"/>
    <col min="6915" max="6915" width="12.875" customWidth="1"/>
    <col min="6916" max="6916" width="11.75" customWidth="1"/>
    <col min="6917" max="6917" width="12.375" customWidth="1"/>
    <col min="6918" max="6918" width="8" customWidth="1"/>
    <col min="6923" max="6923" width="27.625" customWidth="1"/>
    <col min="7169" max="7169" width="10" customWidth="1"/>
    <col min="7170" max="7170" width="32.625" customWidth="1"/>
    <col min="7171" max="7171" width="12.875" customWidth="1"/>
    <col min="7172" max="7172" width="11.75" customWidth="1"/>
    <col min="7173" max="7173" width="12.375" customWidth="1"/>
    <col min="7174" max="7174" width="8" customWidth="1"/>
    <col min="7179" max="7179" width="27.625" customWidth="1"/>
    <col min="7425" max="7425" width="10" customWidth="1"/>
    <col min="7426" max="7426" width="32.625" customWidth="1"/>
    <col min="7427" max="7427" width="12.875" customWidth="1"/>
    <col min="7428" max="7428" width="11.75" customWidth="1"/>
    <col min="7429" max="7429" width="12.375" customWidth="1"/>
    <col min="7430" max="7430" width="8" customWidth="1"/>
    <col min="7435" max="7435" width="27.625" customWidth="1"/>
    <col min="7681" max="7681" width="10" customWidth="1"/>
    <col min="7682" max="7682" width="32.625" customWidth="1"/>
    <col min="7683" max="7683" width="12.875" customWidth="1"/>
    <col min="7684" max="7684" width="11.75" customWidth="1"/>
    <col min="7685" max="7685" width="12.375" customWidth="1"/>
    <col min="7686" max="7686" width="8" customWidth="1"/>
    <col min="7691" max="7691" width="27.625" customWidth="1"/>
    <col min="7937" max="7937" width="10" customWidth="1"/>
    <col min="7938" max="7938" width="32.625" customWidth="1"/>
    <col min="7939" max="7939" width="12.875" customWidth="1"/>
    <col min="7940" max="7940" width="11.75" customWidth="1"/>
    <col min="7941" max="7941" width="12.375" customWidth="1"/>
    <col min="7942" max="7942" width="8" customWidth="1"/>
    <col min="7947" max="7947" width="27.625" customWidth="1"/>
    <col min="8193" max="8193" width="10" customWidth="1"/>
    <col min="8194" max="8194" width="32.625" customWidth="1"/>
    <col min="8195" max="8195" width="12.875" customWidth="1"/>
    <col min="8196" max="8196" width="11.75" customWidth="1"/>
    <col min="8197" max="8197" width="12.375" customWidth="1"/>
    <col min="8198" max="8198" width="8" customWidth="1"/>
    <col min="8203" max="8203" width="27.625" customWidth="1"/>
    <col min="8449" max="8449" width="10" customWidth="1"/>
    <col min="8450" max="8450" width="32.625" customWidth="1"/>
    <col min="8451" max="8451" width="12.875" customWidth="1"/>
    <col min="8452" max="8452" width="11.75" customWidth="1"/>
    <col min="8453" max="8453" width="12.375" customWidth="1"/>
    <col min="8454" max="8454" width="8" customWidth="1"/>
    <col min="8459" max="8459" width="27.625" customWidth="1"/>
    <col min="8705" max="8705" width="10" customWidth="1"/>
    <col min="8706" max="8706" width="32.625" customWidth="1"/>
    <col min="8707" max="8707" width="12.875" customWidth="1"/>
    <col min="8708" max="8708" width="11.75" customWidth="1"/>
    <col min="8709" max="8709" width="12.375" customWidth="1"/>
    <col min="8710" max="8710" width="8" customWidth="1"/>
    <col min="8715" max="8715" width="27.625" customWidth="1"/>
    <col min="8961" max="8961" width="10" customWidth="1"/>
    <col min="8962" max="8962" width="32.625" customWidth="1"/>
    <col min="8963" max="8963" width="12.875" customWidth="1"/>
    <col min="8964" max="8964" width="11.75" customWidth="1"/>
    <col min="8965" max="8965" width="12.375" customWidth="1"/>
    <col min="8966" max="8966" width="8" customWidth="1"/>
    <col min="8971" max="8971" width="27.625" customWidth="1"/>
    <col min="9217" max="9217" width="10" customWidth="1"/>
    <col min="9218" max="9218" width="32.625" customWidth="1"/>
    <col min="9219" max="9219" width="12.875" customWidth="1"/>
    <col min="9220" max="9220" width="11.75" customWidth="1"/>
    <col min="9221" max="9221" width="12.375" customWidth="1"/>
    <col min="9222" max="9222" width="8" customWidth="1"/>
    <col min="9227" max="9227" width="27.625" customWidth="1"/>
    <col min="9473" max="9473" width="10" customWidth="1"/>
    <col min="9474" max="9474" width="32.625" customWidth="1"/>
    <col min="9475" max="9475" width="12.875" customWidth="1"/>
    <col min="9476" max="9476" width="11.75" customWidth="1"/>
    <col min="9477" max="9477" width="12.375" customWidth="1"/>
    <col min="9478" max="9478" width="8" customWidth="1"/>
    <col min="9483" max="9483" width="27.625" customWidth="1"/>
    <col min="9729" max="9729" width="10" customWidth="1"/>
    <col min="9730" max="9730" width="32.625" customWidth="1"/>
    <col min="9731" max="9731" width="12.875" customWidth="1"/>
    <col min="9732" max="9732" width="11.75" customWidth="1"/>
    <col min="9733" max="9733" width="12.375" customWidth="1"/>
    <col min="9734" max="9734" width="8" customWidth="1"/>
    <col min="9739" max="9739" width="27.625" customWidth="1"/>
    <col min="9985" max="9985" width="10" customWidth="1"/>
    <col min="9986" max="9986" width="32.625" customWidth="1"/>
    <col min="9987" max="9987" width="12.875" customWidth="1"/>
    <col min="9988" max="9988" width="11.75" customWidth="1"/>
    <col min="9989" max="9989" width="12.375" customWidth="1"/>
    <col min="9990" max="9990" width="8" customWidth="1"/>
    <col min="9995" max="9995" width="27.625" customWidth="1"/>
    <col min="10241" max="10241" width="10" customWidth="1"/>
    <col min="10242" max="10242" width="32.625" customWidth="1"/>
    <col min="10243" max="10243" width="12.875" customWidth="1"/>
    <col min="10244" max="10244" width="11.75" customWidth="1"/>
    <col min="10245" max="10245" width="12.375" customWidth="1"/>
    <col min="10246" max="10246" width="8" customWidth="1"/>
    <col min="10251" max="10251" width="27.625" customWidth="1"/>
    <col min="10497" max="10497" width="10" customWidth="1"/>
    <col min="10498" max="10498" width="32.625" customWidth="1"/>
    <col min="10499" max="10499" width="12.875" customWidth="1"/>
    <col min="10500" max="10500" width="11.75" customWidth="1"/>
    <col min="10501" max="10501" width="12.375" customWidth="1"/>
    <col min="10502" max="10502" width="8" customWidth="1"/>
    <col min="10507" max="10507" width="27.625" customWidth="1"/>
    <col min="10753" max="10753" width="10" customWidth="1"/>
    <col min="10754" max="10754" width="32.625" customWidth="1"/>
    <col min="10755" max="10755" width="12.875" customWidth="1"/>
    <col min="10756" max="10756" width="11.75" customWidth="1"/>
    <col min="10757" max="10757" width="12.375" customWidth="1"/>
    <col min="10758" max="10758" width="8" customWidth="1"/>
    <col min="10763" max="10763" width="27.625" customWidth="1"/>
    <col min="11009" max="11009" width="10" customWidth="1"/>
    <col min="11010" max="11010" width="32.625" customWidth="1"/>
    <col min="11011" max="11011" width="12.875" customWidth="1"/>
    <col min="11012" max="11012" width="11.75" customWidth="1"/>
    <col min="11013" max="11013" width="12.375" customWidth="1"/>
    <col min="11014" max="11014" width="8" customWidth="1"/>
    <col min="11019" max="11019" width="27.625" customWidth="1"/>
    <col min="11265" max="11265" width="10" customWidth="1"/>
    <col min="11266" max="11266" width="32.625" customWidth="1"/>
    <col min="11267" max="11267" width="12.875" customWidth="1"/>
    <col min="11268" max="11268" width="11.75" customWidth="1"/>
    <col min="11269" max="11269" width="12.375" customWidth="1"/>
    <col min="11270" max="11270" width="8" customWidth="1"/>
    <col min="11275" max="11275" width="27.625" customWidth="1"/>
    <col min="11521" max="11521" width="10" customWidth="1"/>
    <col min="11522" max="11522" width="32.625" customWidth="1"/>
    <col min="11523" max="11523" width="12.875" customWidth="1"/>
    <col min="11524" max="11524" width="11.75" customWidth="1"/>
    <col min="11525" max="11525" width="12.375" customWidth="1"/>
    <col min="11526" max="11526" width="8" customWidth="1"/>
    <col min="11531" max="11531" width="27.625" customWidth="1"/>
    <col min="11777" max="11777" width="10" customWidth="1"/>
    <col min="11778" max="11778" width="32.625" customWidth="1"/>
    <col min="11779" max="11779" width="12.875" customWidth="1"/>
    <col min="11780" max="11780" width="11.75" customWidth="1"/>
    <col min="11781" max="11781" width="12.375" customWidth="1"/>
    <col min="11782" max="11782" width="8" customWidth="1"/>
    <col min="11787" max="11787" width="27.625" customWidth="1"/>
    <col min="12033" max="12033" width="10" customWidth="1"/>
    <col min="12034" max="12034" width="32.625" customWidth="1"/>
    <col min="12035" max="12035" width="12.875" customWidth="1"/>
    <col min="12036" max="12036" width="11.75" customWidth="1"/>
    <col min="12037" max="12037" width="12.375" customWidth="1"/>
    <col min="12038" max="12038" width="8" customWidth="1"/>
    <col min="12043" max="12043" width="27.625" customWidth="1"/>
    <col min="12289" max="12289" width="10" customWidth="1"/>
    <col min="12290" max="12290" width="32.625" customWidth="1"/>
    <col min="12291" max="12291" width="12.875" customWidth="1"/>
    <col min="12292" max="12292" width="11.75" customWidth="1"/>
    <col min="12293" max="12293" width="12.375" customWidth="1"/>
    <col min="12294" max="12294" width="8" customWidth="1"/>
    <col min="12299" max="12299" width="27.625" customWidth="1"/>
    <col min="12545" max="12545" width="10" customWidth="1"/>
    <col min="12546" max="12546" width="32.625" customWidth="1"/>
    <col min="12547" max="12547" width="12.875" customWidth="1"/>
    <col min="12548" max="12548" width="11.75" customWidth="1"/>
    <col min="12549" max="12549" width="12.375" customWidth="1"/>
    <col min="12550" max="12550" width="8" customWidth="1"/>
    <col min="12555" max="12555" width="27.625" customWidth="1"/>
    <col min="12801" max="12801" width="10" customWidth="1"/>
    <col min="12802" max="12802" width="32.625" customWidth="1"/>
    <col min="12803" max="12803" width="12.875" customWidth="1"/>
    <col min="12804" max="12804" width="11.75" customWidth="1"/>
    <col min="12805" max="12805" width="12.375" customWidth="1"/>
    <col min="12806" max="12806" width="8" customWidth="1"/>
    <col min="12811" max="12811" width="27.625" customWidth="1"/>
    <col min="13057" max="13057" width="10" customWidth="1"/>
    <col min="13058" max="13058" width="32.625" customWidth="1"/>
    <col min="13059" max="13059" width="12.875" customWidth="1"/>
    <col min="13060" max="13060" width="11.75" customWidth="1"/>
    <col min="13061" max="13061" width="12.375" customWidth="1"/>
    <col min="13062" max="13062" width="8" customWidth="1"/>
    <col min="13067" max="13067" width="27.625" customWidth="1"/>
    <col min="13313" max="13313" width="10" customWidth="1"/>
    <col min="13314" max="13314" width="32.625" customWidth="1"/>
    <col min="13315" max="13315" width="12.875" customWidth="1"/>
    <col min="13316" max="13316" width="11.75" customWidth="1"/>
    <col min="13317" max="13317" width="12.375" customWidth="1"/>
    <col min="13318" max="13318" width="8" customWidth="1"/>
    <col min="13323" max="13323" width="27.625" customWidth="1"/>
    <col min="13569" max="13569" width="10" customWidth="1"/>
    <col min="13570" max="13570" width="32.625" customWidth="1"/>
    <col min="13571" max="13571" width="12.875" customWidth="1"/>
    <col min="13572" max="13572" width="11.75" customWidth="1"/>
    <col min="13573" max="13573" width="12.375" customWidth="1"/>
    <col min="13574" max="13574" width="8" customWidth="1"/>
    <col min="13579" max="13579" width="27.625" customWidth="1"/>
    <col min="13825" max="13825" width="10" customWidth="1"/>
    <col min="13826" max="13826" width="32.625" customWidth="1"/>
    <col min="13827" max="13827" width="12.875" customWidth="1"/>
    <col min="13828" max="13828" width="11.75" customWidth="1"/>
    <col min="13829" max="13829" width="12.375" customWidth="1"/>
    <col min="13830" max="13830" width="8" customWidth="1"/>
    <col min="13835" max="13835" width="27.625" customWidth="1"/>
    <col min="14081" max="14081" width="10" customWidth="1"/>
    <col min="14082" max="14082" width="32.625" customWidth="1"/>
    <col min="14083" max="14083" width="12.875" customWidth="1"/>
    <col min="14084" max="14084" width="11.75" customWidth="1"/>
    <col min="14085" max="14085" width="12.375" customWidth="1"/>
    <col min="14086" max="14086" width="8" customWidth="1"/>
    <col min="14091" max="14091" width="27.625" customWidth="1"/>
    <col min="14337" max="14337" width="10" customWidth="1"/>
    <col min="14338" max="14338" width="32.625" customWidth="1"/>
    <col min="14339" max="14339" width="12.875" customWidth="1"/>
    <col min="14340" max="14340" width="11.75" customWidth="1"/>
    <col min="14341" max="14341" width="12.375" customWidth="1"/>
    <col min="14342" max="14342" width="8" customWidth="1"/>
    <col min="14347" max="14347" width="27.625" customWidth="1"/>
    <col min="14593" max="14593" width="10" customWidth="1"/>
    <col min="14594" max="14594" width="32.625" customWidth="1"/>
    <col min="14595" max="14595" width="12.875" customWidth="1"/>
    <col min="14596" max="14596" width="11.75" customWidth="1"/>
    <col min="14597" max="14597" width="12.375" customWidth="1"/>
    <col min="14598" max="14598" width="8" customWidth="1"/>
    <col min="14603" max="14603" width="27.625" customWidth="1"/>
    <col min="14849" max="14849" width="10" customWidth="1"/>
    <col min="14850" max="14850" width="32.625" customWidth="1"/>
    <col min="14851" max="14851" width="12.875" customWidth="1"/>
    <col min="14852" max="14852" width="11.75" customWidth="1"/>
    <col min="14853" max="14853" width="12.375" customWidth="1"/>
    <col min="14854" max="14854" width="8" customWidth="1"/>
    <col min="14859" max="14859" width="27.625" customWidth="1"/>
    <col min="15105" max="15105" width="10" customWidth="1"/>
    <col min="15106" max="15106" width="32.625" customWidth="1"/>
    <col min="15107" max="15107" width="12.875" customWidth="1"/>
    <col min="15108" max="15108" width="11.75" customWidth="1"/>
    <col min="15109" max="15109" width="12.375" customWidth="1"/>
    <col min="15110" max="15110" width="8" customWidth="1"/>
    <col min="15115" max="15115" width="27.625" customWidth="1"/>
    <col min="15361" max="15361" width="10" customWidth="1"/>
    <col min="15362" max="15362" width="32.625" customWidth="1"/>
    <col min="15363" max="15363" width="12.875" customWidth="1"/>
    <col min="15364" max="15364" width="11.75" customWidth="1"/>
    <col min="15365" max="15365" width="12.375" customWidth="1"/>
    <col min="15366" max="15366" width="8" customWidth="1"/>
    <col min="15371" max="15371" width="27.625" customWidth="1"/>
    <col min="15617" max="15617" width="10" customWidth="1"/>
    <col min="15618" max="15618" width="32.625" customWidth="1"/>
    <col min="15619" max="15619" width="12.875" customWidth="1"/>
    <col min="15620" max="15620" width="11.75" customWidth="1"/>
    <col min="15621" max="15621" width="12.375" customWidth="1"/>
    <col min="15622" max="15622" width="8" customWidth="1"/>
    <col min="15627" max="15627" width="27.625" customWidth="1"/>
    <col min="15873" max="15873" width="10" customWidth="1"/>
    <col min="15874" max="15874" width="32.625" customWidth="1"/>
    <col min="15875" max="15875" width="12.875" customWidth="1"/>
    <col min="15876" max="15876" width="11.75" customWidth="1"/>
    <col min="15877" max="15877" width="12.375" customWidth="1"/>
    <col min="15878" max="15878" width="8" customWidth="1"/>
    <col min="15883" max="15883" width="27.625" customWidth="1"/>
    <col min="16129" max="16129" width="10" customWidth="1"/>
    <col min="16130" max="16130" width="32.625" customWidth="1"/>
    <col min="16131" max="16131" width="12.875" customWidth="1"/>
    <col min="16132" max="16132" width="11.75" customWidth="1"/>
    <col min="16133" max="16133" width="12.375" customWidth="1"/>
    <col min="16134" max="16134" width="8" customWidth="1"/>
    <col min="16139" max="16139" width="27.625" customWidth="1"/>
  </cols>
  <sheetData>
    <row r="1" spans="1:14">
      <c r="A1" s="133" t="s">
        <v>1687</v>
      </c>
    </row>
    <row r="2" spans="1:14" ht="36.6" customHeight="1">
      <c r="A2" s="132"/>
      <c r="C2" s="134" t="s">
        <v>1688</v>
      </c>
    </row>
    <row r="3" spans="1:14" ht="14.25" customHeight="1">
      <c r="A3" s="328" t="s">
        <v>1220</v>
      </c>
      <c r="B3" s="329"/>
      <c r="C3" s="329"/>
      <c r="D3" s="329"/>
      <c r="E3" s="329"/>
      <c r="F3" s="329"/>
    </row>
    <row r="4" spans="1:14" ht="36" customHeight="1">
      <c r="A4" s="330" t="s">
        <v>1221</v>
      </c>
      <c r="B4" s="330"/>
      <c r="C4" s="330" t="s">
        <v>1222</v>
      </c>
      <c r="D4" s="330"/>
      <c r="E4" s="330"/>
      <c r="F4" s="330" t="s">
        <v>39</v>
      </c>
    </row>
    <row r="5" spans="1:14" ht="35.25" customHeight="1">
      <c r="A5" s="115" t="s">
        <v>1223</v>
      </c>
      <c r="B5" s="115" t="s">
        <v>1224</v>
      </c>
      <c r="C5" s="115" t="s">
        <v>1225</v>
      </c>
      <c r="D5" s="115" t="s">
        <v>1226</v>
      </c>
      <c r="E5" s="115" t="s">
        <v>1227</v>
      </c>
      <c r="F5" s="330"/>
    </row>
    <row r="6" spans="1:14" ht="24.95" customHeight="1">
      <c r="A6" s="110">
        <v>201</v>
      </c>
      <c r="B6" s="110" t="s">
        <v>1228</v>
      </c>
      <c r="C6" s="115">
        <f>SUM(D6:E6)</f>
        <v>2762.77</v>
      </c>
      <c r="D6" s="136">
        <v>622.15</v>
      </c>
      <c r="E6" s="136">
        <f>E7+E12+E14+E17+E20+E22+E24+E26</f>
        <v>2140.62</v>
      </c>
      <c r="F6" s="115"/>
      <c r="J6" s="137"/>
      <c r="K6" s="137"/>
      <c r="L6" s="138"/>
      <c r="M6" s="138"/>
      <c r="N6" s="138"/>
    </row>
    <row r="7" spans="1:14" ht="24.95" customHeight="1">
      <c r="A7" s="139">
        <v>20103</v>
      </c>
      <c r="B7" s="139" t="s">
        <v>1229</v>
      </c>
      <c r="C7" s="115">
        <f t="shared" ref="C7:C83" si="0">SUM(D7:E7)</f>
        <v>2267.87</v>
      </c>
      <c r="D7" s="136">
        <v>622.15</v>
      </c>
      <c r="E7" s="136">
        <f>SUM(E8:E11)</f>
        <v>1645.72</v>
      </c>
      <c r="F7" s="115"/>
      <c r="J7" s="137"/>
      <c r="K7" s="137"/>
      <c r="L7" s="138"/>
      <c r="M7" s="138"/>
      <c r="N7" s="138"/>
    </row>
    <row r="8" spans="1:14" ht="24.95" customHeight="1">
      <c r="A8" s="139">
        <v>2010301</v>
      </c>
      <c r="B8" s="139" t="s">
        <v>1230</v>
      </c>
      <c r="C8" s="115">
        <f t="shared" si="0"/>
        <v>663.15</v>
      </c>
      <c r="D8" s="136">
        <v>622.15</v>
      </c>
      <c r="E8" s="136">
        <v>41</v>
      </c>
      <c r="F8" s="115"/>
      <c r="J8" s="137"/>
      <c r="K8" s="137"/>
      <c r="L8" s="138"/>
      <c r="M8" s="138"/>
      <c r="N8" s="138"/>
    </row>
    <row r="9" spans="1:14" ht="24.95" customHeight="1">
      <c r="A9" s="139">
        <v>2010302</v>
      </c>
      <c r="B9" s="139" t="s">
        <v>1231</v>
      </c>
      <c r="C9" s="115">
        <f t="shared" si="0"/>
        <v>264.33</v>
      </c>
      <c r="D9" s="13"/>
      <c r="E9" s="140">
        <v>264.33</v>
      </c>
      <c r="F9" s="115"/>
      <c r="J9" s="137"/>
      <c r="K9" s="137"/>
      <c r="L9" s="138"/>
      <c r="M9" s="138"/>
      <c r="N9" s="138"/>
    </row>
    <row r="10" spans="1:14" ht="24.95" customHeight="1">
      <c r="A10" s="110">
        <v>2010303</v>
      </c>
      <c r="B10" s="110" t="s">
        <v>1232</v>
      </c>
      <c r="C10" s="115">
        <f t="shared" si="0"/>
        <v>1330.39</v>
      </c>
      <c r="D10" s="13"/>
      <c r="E10" s="140">
        <v>1330.39</v>
      </c>
      <c r="F10" s="115"/>
      <c r="J10" s="137"/>
      <c r="K10" s="137"/>
      <c r="L10" s="138"/>
      <c r="M10" s="138"/>
      <c r="N10" s="138"/>
    </row>
    <row r="11" spans="1:14" ht="24.95" customHeight="1">
      <c r="A11" s="110">
        <v>2010308</v>
      </c>
      <c r="B11" s="110" t="s">
        <v>1233</v>
      </c>
      <c r="C11" s="115">
        <f t="shared" si="0"/>
        <v>10</v>
      </c>
      <c r="D11" s="115"/>
      <c r="E11" s="136">
        <v>10</v>
      </c>
      <c r="F11" s="115"/>
      <c r="J11" s="137"/>
      <c r="K11" s="137"/>
      <c r="L11" s="138"/>
      <c r="M11" s="138"/>
      <c r="N11" s="138"/>
    </row>
    <row r="12" spans="1:14" s="143" customFormat="1" ht="24.95" customHeight="1">
      <c r="A12" s="141">
        <v>20105</v>
      </c>
      <c r="B12" s="141" t="s">
        <v>1234</v>
      </c>
      <c r="C12" s="115">
        <f t="shared" si="0"/>
        <v>2</v>
      </c>
      <c r="D12" s="142"/>
      <c r="E12" s="142">
        <v>2</v>
      </c>
      <c r="F12" s="142"/>
      <c r="J12" s="144"/>
      <c r="K12" s="144"/>
      <c r="L12" s="145"/>
      <c r="M12" s="145"/>
      <c r="N12" s="145"/>
    </row>
    <row r="13" spans="1:14" s="143" customFormat="1" ht="24.95" customHeight="1">
      <c r="A13" s="141">
        <v>2010501</v>
      </c>
      <c r="B13" s="141" t="s">
        <v>1235</v>
      </c>
      <c r="C13" s="115">
        <f t="shared" si="0"/>
        <v>2</v>
      </c>
      <c r="D13" s="142"/>
      <c r="E13" s="142">
        <v>2</v>
      </c>
      <c r="F13" s="142"/>
      <c r="J13" s="144"/>
      <c r="K13" s="144"/>
      <c r="L13" s="145"/>
      <c r="M13" s="145"/>
      <c r="N13" s="145"/>
    </row>
    <row r="14" spans="1:14" ht="24.95" customHeight="1">
      <c r="A14" s="110">
        <v>20106</v>
      </c>
      <c r="B14" s="110" t="s">
        <v>1236</v>
      </c>
      <c r="C14" s="115">
        <f t="shared" si="0"/>
        <v>8</v>
      </c>
      <c r="D14" s="115"/>
      <c r="E14" s="115">
        <v>8</v>
      </c>
      <c r="F14" s="115"/>
      <c r="J14" s="137"/>
      <c r="K14" s="137"/>
      <c r="L14" s="138"/>
      <c r="M14" s="138"/>
      <c r="N14" s="138"/>
    </row>
    <row r="15" spans="1:14" s="143" customFormat="1" ht="24.95" customHeight="1">
      <c r="A15" s="141">
        <v>2010601</v>
      </c>
      <c r="B15" s="141" t="s">
        <v>1237</v>
      </c>
      <c r="C15" s="115">
        <f t="shared" si="0"/>
        <v>1</v>
      </c>
      <c r="D15" s="142"/>
      <c r="E15" s="142">
        <v>1</v>
      </c>
      <c r="F15" s="142"/>
      <c r="J15" s="144"/>
      <c r="K15" s="144"/>
      <c r="L15" s="145"/>
      <c r="M15" s="145"/>
      <c r="N15" s="145"/>
    </row>
    <row r="16" spans="1:14" ht="24.95" customHeight="1">
      <c r="A16" s="110">
        <v>2010607</v>
      </c>
      <c r="B16" s="110" t="s">
        <v>1238</v>
      </c>
      <c r="C16" s="115">
        <f t="shared" si="0"/>
        <v>7</v>
      </c>
      <c r="D16" s="115"/>
      <c r="E16" s="115">
        <v>7</v>
      </c>
      <c r="F16" s="115"/>
      <c r="J16" s="137"/>
      <c r="K16" s="146"/>
      <c r="L16" s="138"/>
      <c r="M16" s="138"/>
      <c r="N16" s="138"/>
    </row>
    <row r="17" spans="1:14" ht="24.95" customHeight="1">
      <c r="A17" s="110">
        <v>20107</v>
      </c>
      <c r="B17" s="110" t="s">
        <v>1239</v>
      </c>
      <c r="C17" s="115">
        <f t="shared" si="0"/>
        <v>330</v>
      </c>
      <c r="D17" s="115"/>
      <c r="E17" s="115">
        <v>330</v>
      </c>
      <c r="F17" s="115"/>
      <c r="J17" s="137"/>
      <c r="K17" s="146"/>
      <c r="L17" s="138"/>
      <c r="M17" s="138"/>
      <c r="N17" s="138"/>
    </row>
    <row r="18" spans="1:14" ht="24.95" customHeight="1">
      <c r="A18" s="110">
        <v>2010707</v>
      </c>
      <c r="B18" s="110" t="s">
        <v>1240</v>
      </c>
      <c r="C18" s="115">
        <f t="shared" si="0"/>
        <v>20</v>
      </c>
      <c r="D18" s="115"/>
      <c r="E18" s="115">
        <v>20</v>
      </c>
      <c r="F18" s="115"/>
      <c r="J18" s="137"/>
      <c r="K18" s="147"/>
      <c r="L18" s="138"/>
      <c r="M18" s="138"/>
      <c r="N18" s="138"/>
    </row>
    <row r="19" spans="1:14" ht="24.95" customHeight="1">
      <c r="A19" s="110">
        <v>2010708</v>
      </c>
      <c r="B19" s="110" t="s">
        <v>1241</v>
      </c>
      <c r="C19" s="115">
        <f t="shared" si="0"/>
        <v>310</v>
      </c>
      <c r="D19" s="115"/>
      <c r="E19" s="115">
        <v>310</v>
      </c>
      <c r="F19" s="115"/>
      <c r="J19" s="137"/>
      <c r="K19" s="146"/>
      <c r="L19" s="138"/>
      <c r="M19" s="138"/>
      <c r="N19" s="138"/>
    </row>
    <row r="20" spans="1:14" ht="24.95" customHeight="1">
      <c r="A20" s="110">
        <v>20113</v>
      </c>
      <c r="B20" s="110" t="s">
        <v>1242</v>
      </c>
      <c r="C20" s="115">
        <f t="shared" si="0"/>
        <v>19.899999999999999</v>
      </c>
      <c r="D20" s="115"/>
      <c r="E20" s="115">
        <v>19.899999999999999</v>
      </c>
      <c r="F20" s="115"/>
      <c r="J20" s="137"/>
      <c r="K20" s="148"/>
      <c r="L20" s="138"/>
      <c r="M20" s="135"/>
      <c r="N20" s="138"/>
    </row>
    <row r="21" spans="1:14" ht="24.95" customHeight="1">
      <c r="A21" s="110">
        <v>2011308</v>
      </c>
      <c r="B21" s="110" t="s">
        <v>1243</v>
      </c>
      <c r="C21" s="115">
        <f t="shared" si="0"/>
        <v>19.899999999999999</v>
      </c>
      <c r="D21" s="115"/>
      <c r="E21" s="115">
        <v>19.899999999999999</v>
      </c>
      <c r="F21" s="115"/>
      <c r="J21" s="137"/>
      <c r="K21" s="146"/>
      <c r="L21" s="138"/>
      <c r="M21" s="135"/>
      <c r="N21" s="138"/>
    </row>
    <row r="22" spans="1:14" s="143" customFormat="1" ht="24.95" customHeight="1">
      <c r="A22" s="141">
        <v>20129</v>
      </c>
      <c r="B22" s="141" t="s">
        <v>1244</v>
      </c>
      <c r="C22" s="115">
        <f t="shared" si="0"/>
        <v>10</v>
      </c>
      <c r="D22" s="142"/>
      <c r="E22" s="142">
        <v>10</v>
      </c>
      <c r="F22" s="142"/>
      <c r="J22" s="144"/>
      <c r="K22" s="149"/>
      <c r="L22" s="145"/>
      <c r="M22" s="150"/>
      <c r="N22" s="145"/>
    </row>
    <row r="23" spans="1:14" s="143" customFormat="1" ht="24.95" customHeight="1">
      <c r="A23" s="141">
        <v>2012901</v>
      </c>
      <c r="B23" s="141" t="s">
        <v>1245</v>
      </c>
      <c r="C23" s="115">
        <f t="shared" si="0"/>
        <v>10</v>
      </c>
      <c r="D23" s="142"/>
      <c r="E23" s="142">
        <v>10</v>
      </c>
      <c r="F23" s="142"/>
      <c r="J23" s="144"/>
      <c r="K23" s="149"/>
      <c r="L23" s="145"/>
      <c r="M23" s="150"/>
      <c r="N23" s="145"/>
    </row>
    <row r="24" spans="1:14" s="143" customFormat="1" ht="24.95" customHeight="1">
      <c r="A24" s="141">
        <v>20133</v>
      </c>
      <c r="B24" s="141" t="s">
        <v>1246</v>
      </c>
      <c r="C24" s="115">
        <f t="shared" si="0"/>
        <v>115</v>
      </c>
      <c r="D24" s="142"/>
      <c r="E24" s="142">
        <v>115</v>
      </c>
      <c r="F24" s="142"/>
      <c r="J24" s="144"/>
      <c r="K24" s="149"/>
      <c r="L24" s="145"/>
      <c r="M24" s="150"/>
      <c r="N24" s="145"/>
    </row>
    <row r="25" spans="1:14" s="143" customFormat="1" ht="24.95" customHeight="1">
      <c r="A25" s="141">
        <v>2013301</v>
      </c>
      <c r="B25" s="141" t="s">
        <v>1235</v>
      </c>
      <c r="C25" s="115">
        <f t="shared" si="0"/>
        <v>115</v>
      </c>
      <c r="D25" s="142"/>
      <c r="E25" s="142">
        <v>115</v>
      </c>
      <c r="F25" s="142"/>
      <c r="J25" s="144"/>
      <c r="K25" s="149"/>
      <c r="L25" s="145"/>
      <c r="M25" s="150"/>
      <c r="N25" s="145"/>
    </row>
    <row r="26" spans="1:14" s="143" customFormat="1" ht="24.95" customHeight="1">
      <c r="A26" s="141">
        <v>20138</v>
      </c>
      <c r="B26" s="141" t="s">
        <v>1247</v>
      </c>
      <c r="C26" s="115">
        <f t="shared" si="0"/>
        <v>10</v>
      </c>
      <c r="D26" s="142"/>
      <c r="E26" s="142">
        <v>10</v>
      </c>
      <c r="F26" s="142"/>
      <c r="J26" s="144"/>
      <c r="K26" s="149"/>
      <c r="L26" s="145"/>
      <c r="M26" s="150"/>
      <c r="N26" s="145"/>
    </row>
    <row r="27" spans="1:14" s="143" customFormat="1" ht="24.95" customHeight="1">
      <c r="A27" s="141">
        <v>2013801</v>
      </c>
      <c r="B27" s="141" t="s">
        <v>1237</v>
      </c>
      <c r="C27" s="115">
        <f t="shared" si="0"/>
        <v>10</v>
      </c>
      <c r="D27" s="142"/>
      <c r="E27" s="142">
        <v>10</v>
      </c>
      <c r="F27" s="142"/>
      <c r="J27" s="144"/>
      <c r="K27" s="151"/>
      <c r="L27" s="145"/>
      <c r="M27" s="150"/>
      <c r="N27" s="145"/>
    </row>
    <row r="28" spans="1:14" s="143" customFormat="1" ht="24.95" customHeight="1">
      <c r="A28" s="141">
        <v>204</v>
      </c>
      <c r="B28" s="141" t="s">
        <v>1248</v>
      </c>
      <c r="C28" s="115">
        <f t="shared" si="0"/>
        <v>50</v>
      </c>
      <c r="D28" s="142"/>
      <c r="E28" s="142">
        <v>50</v>
      </c>
      <c r="F28" s="142"/>
      <c r="J28" s="144"/>
      <c r="K28" s="151"/>
      <c r="L28" s="145"/>
      <c r="M28" s="150"/>
      <c r="N28" s="145"/>
    </row>
    <row r="29" spans="1:14" s="143" customFormat="1" ht="24.95" customHeight="1">
      <c r="A29" s="141">
        <v>20499</v>
      </c>
      <c r="B29" s="141" t="s">
        <v>1249</v>
      </c>
      <c r="C29" s="115">
        <f t="shared" si="0"/>
        <v>50</v>
      </c>
      <c r="D29" s="142"/>
      <c r="E29" s="142">
        <v>50</v>
      </c>
      <c r="F29" s="142"/>
      <c r="J29" s="144"/>
      <c r="K29" s="151"/>
      <c r="L29" s="145"/>
      <c r="M29" s="150"/>
      <c r="N29" s="145"/>
    </row>
    <row r="30" spans="1:14" s="143" customFormat="1" ht="24.95" customHeight="1">
      <c r="A30" s="141">
        <v>2049901</v>
      </c>
      <c r="B30" s="141" t="s">
        <v>1250</v>
      </c>
      <c r="C30" s="115">
        <f t="shared" si="0"/>
        <v>50</v>
      </c>
      <c r="D30" s="142"/>
      <c r="E30" s="142">
        <v>50</v>
      </c>
      <c r="F30" s="142"/>
      <c r="J30" s="144"/>
      <c r="K30" s="151"/>
      <c r="L30" s="145"/>
      <c r="M30" s="150"/>
      <c r="N30" s="145"/>
    </row>
    <row r="31" spans="1:14" ht="24.95" customHeight="1">
      <c r="A31" s="110">
        <v>207</v>
      </c>
      <c r="B31" s="110" t="s">
        <v>1251</v>
      </c>
      <c r="C31" s="115">
        <f t="shared" si="0"/>
        <v>31.2</v>
      </c>
      <c r="D31" s="115"/>
      <c r="E31" s="115">
        <v>31.2</v>
      </c>
      <c r="F31" s="115"/>
      <c r="J31" s="137"/>
      <c r="K31" s="152"/>
      <c r="L31" s="138"/>
      <c r="M31" s="135"/>
      <c r="N31" s="138"/>
    </row>
    <row r="32" spans="1:14" ht="24.95" customHeight="1">
      <c r="A32" s="110">
        <v>20701</v>
      </c>
      <c r="B32" s="110" t="s">
        <v>1252</v>
      </c>
      <c r="C32" s="115">
        <f t="shared" si="0"/>
        <v>11.2</v>
      </c>
      <c r="D32" s="115"/>
      <c r="E32" s="115">
        <v>11.2</v>
      </c>
      <c r="F32" s="115"/>
      <c r="J32" s="137"/>
      <c r="K32" s="152"/>
      <c r="L32" s="138"/>
      <c r="M32" s="135"/>
      <c r="N32" s="138"/>
    </row>
    <row r="33" spans="1:14" s="143" customFormat="1" ht="24.95" customHeight="1">
      <c r="A33" s="141">
        <v>2070113</v>
      </c>
      <c r="B33" s="141" t="s">
        <v>1253</v>
      </c>
      <c r="C33" s="115">
        <f t="shared" si="0"/>
        <v>11.2</v>
      </c>
      <c r="D33" s="142"/>
      <c r="E33" s="142">
        <v>11.2</v>
      </c>
      <c r="F33" s="142"/>
      <c r="J33" s="144"/>
      <c r="K33" s="153"/>
      <c r="L33" s="145"/>
      <c r="M33" s="150"/>
      <c r="N33" s="145"/>
    </row>
    <row r="34" spans="1:14" s="143" customFormat="1" ht="24.95" customHeight="1">
      <c r="A34" s="141">
        <v>20703</v>
      </c>
      <c r="B34" s="141" t="s">
        <v>1254</v>
      </c>
      <c r="C34" s="115">
        <f t="shared" si="0"/>
        <v>20</v>
      </c>
      <c r="D34" s="142"/>
      <c r="E34" s="142">
        <v>20</v>
      </c>
      <c r="F34" s="142"/>
      <c r="J34" s="144"/>
      <c r="K34" s="153"/>
      <c r="L34" s="145"/>
      <c r="M34" s="150"/>
      <c r="N34" s="145"/>
    </row>
    <row r="35" spans="1:14" s="143" customFormat="1" ht="24.95" customHeight="1">
      <c r="A35" s="141">
        <v>2070302</v>
      </c>
      <c r="B35" s="141" t="s">
        <v>1231</v>
      </c>
      <c r="C35" s="115">
        <f t="shared" si="0"/>
        <v>20</v>
      </c>
      <c r="D35" s="142"/>
      <c r="E35" s="142">
        <v>20</v>
      </c>
      <c r="F35" s="142"/>
      <c r="J35" s="144"/>
      <c r="K35" s="153"/>
      <c r="L35" s="145"/>
      <c r="M35" s="150"/>
      <c r="N35" s="145"/>
    </row>
    <row r="36" spans="1:14" s="143" customFormat="1" ht="24.95" customHeight="1">
      <c r="A36" s="141">
        <v>208</v>
      </c>
      <c r="B36" s="141" t="s">
        <v>1255</v>
      </c>
      <c r="C36" s="115">
        <f t="shared" si="0"/>
        <v>211.5</v>
      </c>
      <c r="D36" s="142">
        <v>95.88</v>
      </c>
      <c r="E36" s="142">
        <v>115.62</v>
      </c>
      <c r="F36" s="142"/>
      <c r="J36" s="144"/>
      <c r="K36" s="153"/>
      <c r="L36" s="145"/>
      <c r="M36" s="150"/>
      <c r="N36" s="145"/>
    </row>
    <row r="37" spans="1:14" s="143" customFormat="1" ht="24.95" customHeight="1">
      <c r="A37" s="141">
        <v>20801</v>
      </c>
      <c r="B37" s="141" t="s">
        <v>1256</v>
      </c>
      <c r="C37" s="115">
        <f t="shared" si="0"/>
        <v>5.58</v>
      </c>
      <c r="D37" s="142"/>
      <c r="E37" s="142">
        <v>5.58</v>
      </c>
      <c r="F37" s="142"/>
      <c r="J37" s="144"/>
      <c r="K37" s="153"/>
      <c r="L37" s="145"/>
      <c r="M37" s="150"/>
      <c r="N37" s="145"/>
    </row>
    <row r="38" spans="1:14" s="143" customFormat="1" ht="24.95" customHeight="1">
      <c r="A38" s="141">
        <v>2080102</v>
      </c>
      <c r="B38" s="141" t="s">
        <v>1231</v>
      </c>
      <c r="C38" s="115">
        <f t="shared" si="0"/>
        <v>5.58</v>
      </c>
      <c r="D38" s="142"/>
      <c r="E38" s="142">
        <v>5.58</v>
      </c>
      <c r="F38" s="142"/>
      <c r="J38" s="144"/>
      <c r="K38" s="153"/>
      <c r="L38" s="145"/>
      <c r="M38" s="150"/>
      <c r="N38" s="145"/>
    </row>
    <row r="39" spans="1:14" s="143" customFormat="1" ht="24.95" customHeight="1">
      <c r="A39" s="141">
        <v>20802</v>
      </c>
      <c r="B39" s="141" t="s">
        <v>1257</v>
      </c>
      <c r="C39" s="115">
        <f t="shared" si="0"/>
        <v>56</v>
      </c>
      <c r="D39" s="142"/>
      <c r="E39" s="142">
        <v>56</v>
      </c>
      <c r="F39" s="142"/>
      <c r="J39" s="144"/>
      <c r="K39" s="153"/>
      <c r="L39" s="145"/>
      <c r="M39" s="150"/>
      <c r="N39" s="145"/>
    </row>
    <row r="40" spans="1:14" s="143" customFormat="1" ht="24.95" customHeight="1">
      <c r="A40" s="141">
        <v>2080202</v>
      </c>
      <c r="B40" s="141" t="s">
        <v>1231</v>
      </c>
      <c r="C40" s="115">
        <f t="shared" si="0"/>
        <v>56</v>
      </c>
      <c r="D40" s="142"/>
      <c r="E40" s="142">
        <v>56</v>
      </c>
      <c r="F40" s="142"/>
      <c r="J40" s="144"/>
      <c r="K40" s="153"/>
      <c r="L40" s="145"/>
      <c r="M40" s="150"/>
      <c r="N40" s="145"/>
    </row>
    <row r="41" spans="1:14" s="143" customFormat="1" ht="24.95" customHeight="1">
      <c r="A41" s="141">
        <v>20805</v>
      </c>
      <c r="B41" s="141" t="s">
        <v>1258</v>
      </c>
      <c r="C41" s="142">
        <v>95.88</v>
      </c>
      <c r="D41" s="142">
        <v>95.88</v>
      </c>
      <c r="E41" s="142"/>
      <c r="F41" s="142"/>
      <c r="J41" s="144"/>
      <c r="K41" s="153"/>
      <c r="L41" s="145"/>
      <c r="M41" s="150"/>
      <c r="N41" s="145"/>
    </row>
    <row r="42" spans="1:14" s="143" customFormat="1" ht="24.95" customHeight="1">
      <c r="A42" s="141">
        <v>2080505</v>
      </c>
      <c r="B42" s="141" t="s">
        <v>1259</v>
      </c>
      <c r="C42" s="142">
        <v>63.92</v>
      </c>
      <c r="D42" s="142">
        <v>63.92</v>
      </c>
      <c r="E42" s="142"/>
      <c r="F42" s="142"/>
      <c r="J42" s="144"/>
      <c r="K42" s="153"/>
      <c r="L42" s="145"/>
      <c r="M42" s="150"/>
      <c r="N42" s="145"/>
    </row>
    <row r="43" spans="1:14" s="143" customFormat="1" ht="24.95" customHeight="1">
      <c r="A43" s="141">
        <v>2080506</v>
      </c>
      <c r="B43" s="141" t="s">
        <v>1260</v>
      </c>
      <c r="C43" s="142">
        <v>31.96</v>
      </c>
      <c r="D43" s="142">
        <v>31.96</v>
      </c>
      <c r="E43" s="142"/>
      <c r="F43" s="142"/>
      <c r="J43" s="144"/>
      <c r="K43" s="153"/>
      <c r="L43" s="145"/>
      <c r="M43" s="150"/>
      <c r="N43" s="145"/>
    </row>
    <row r="44" spans="1:14" s="143" customFormat="1" ht="24.95" customHeight="1">
      <c r="A44" s="141">
        <v>20807</v>
      </c>
      <c r="B44" s="141" t="s">
        <v>1261</v>
      </c>
      <c r="C44" s="115">
        <f t="shared" si="0"/>
        <v>53.14</v>
      </c>
      <c r="D44" s="142"/>
      <c r="E44" s="142">
        <v>53.14</v>
      </c>
      <c r="F44" s="142"/>
      <c r="J44" s="144"/>
      <c r="K44" s="153"/>
      <c r="L44" s="145"/>
      <c r="M44" s="150"/>
      <c r="N44" s="145"/>
    </row>
    <row r="45" spans="1:14" s="143" customFormat="1" ht="24.95" customHeight="1">
      <c r="A45" s="141">
        <v>2080705</v>
      </c>
      <c r="B45" s="141" t="s">
        <v>1262</v>
      </c>
      <c r="C45" s="115">
        <f t="shared" si="0"/>
        <v>18.600000000000001</v>
      </c>
      <c r="D45" s="142"/>
      <c r="E45" s="142">
        <v>18.600000000000001</v>
      </c>
      <c r="F45" s="142"/>
      <c r="J45" s="144"/>
      <c r="K45" s="153"/>
      <c r="L45" s="145"/>
      <c r="M45" s="150"/>
      <c r="N45" s="145"/>
    </row>
    <row r="46" spans="1:14" s="143" customFormat="1" ht="24.95" customHeight="1">
      <c r="A46" s="141">
        <v>2080799</v>
      </c>
      <c r="B46" s="141" t="s">
        <v>1263</v>
      </c>
      <c r="C46" s="115">
        <f t="shared" si="0"/>
        <v>34.54</v>
      </c>
      <c r="D46" s="142"/>
      <c r="E46" s="142">
        <v>34.54</v>
      </c>
      <c r="F46" s="142"/>
      <c r="J46" s="144"/>
      <c r="K46" s="153"/>
      <c r="L46" s="145"/>
      <c r="M46" s="150"/>
      <c r="N46" s="145"/>
    </row>
    <row r="47" spans="1:14" s="143" customFormat="1" ht="24.95" customHeight="1">
      <c r="A47" s="141">
        <v>20810</v>
      </c>
      <c r="B47" s="141" t="s">
        <v>1264</v>
      </c>
      <c r="C47" s="115">
        <f t="shared" si="0"/>
        <v>0.9</v>
      </c>
      <c r="D47" s="142"/>
      <c r="E47" s="142">
        <v>0.9</v>
      </c>
      <c r="F47" s="142"/>
      <c r="J47" s="144"/>
      <c r="K47" s="153"/>
      <c r="L47" s="145"/>
      <c r="M47" s="150"/>
      <c r="N47" s="145"/>
    </row>
    <row r="48" spans="1:14" s="143" customFormat="1" ht="24.95" customHeight="1">
      <c r="A48" s="141">
        <v>2081002</v>
      </c>
      <c r="B48" s="141" t="s">
        <v>1265</v>
      </c>
      <c r="C48" s="115">
        <f t="shared" si="0"/>
        <v>0.9</v>
      </c>
      <c r="D48" s="142"/>
      <c r="E48" s="142">
        <v>0.9</v>
      </c>
      <c r="F48" s="142"/>
      <c r="J48" s="144"/>
      <c r="K48" s="153"/>
      <c r="L48" s="145"/>
      <c r="M48" s="150"/>
      <c r="N48" s="145"/>
    </row>
    <row r="49" spans="1:14" s="143" customFormat="1" ht="24.95" customHeight="1">
      <c r="A49" s="141">
        <v>211</v>
      </c>
      <c r="B49" s="141" t="s">
        <v>1266</v>
      </c>
      <c r="C49" s="115">
        <f t="shared" si="0"/>
        <v>207.6</v>
      </c>
      <c r="D49" s="142"/>
      <c r="E49" s="142">
        <v>207.6</v>
      </c>
      <c r="F49" s="142"/>
      <c r="J49" s="144"/>
      <c r="K49" s="153"/>
      <c r="L49" s="145"/>
      <c r="M49" s="150"/>
      <c r="N49" s="145"/>
    </row>
    <row r="50" spans="1:14" s="143" customFormat="1" ht="24.95" customHeight="1">
      <c r="A50" s="141">
        <v>21102</v>
      </c>
      <c r="B50" s="141" t="s">
        <v>1267</v>
      </c>
      <c r="C50" s="115">
        <f t="shared" si="0"/>
        <v>50</v>
      </c>
      <c r="D50" s="142"/>
      <c r="E50" s="142">
        <v>50</v>
      </c>
      <c r="F50" s="142"/>
      <c r="J50" s="144"/>
      <c r="K50" s="153"/>
      <c r="L50" s="145"/>
      <c r="M50" s="150"/>
      <c r="N50" s="145"/>
    </row>
    <row r="51" spans="1:14" s="143" customFormat="1" ht="24.95" customHeight="1">
      <c r="A51" s="141">
        <v>2110299</v>
      </c>
      <c r="B51" s="141" t="s">
        <v>1268</v>
      </c>
      <c r="C51" s="115">
        <f t="shared" si="0"/>
        <v>50</v>
      </c>
      <c r="D51" s="142"/>
      <c r="E51" s="142">
        <v>50</v>
      </c>
      <c r="F51" s="142"/>
      <c r="J51" s="144"/>
      <c r="K51" s="153"/>
      <c r="L51" s="145"/>
      <c r="M51" s="150"/>
      <c r="N51" s="145"/>
    </row>
    <row r="52" spans="1:14" s="143" customFormat="1" ht="24.95" customHeight="1">
      <c r="A52" s="141">
        <v>21104</v>
      </c>
      <c r="B52" s="141" t="s">
        <v>1269</v>
      </c>
      <c r="C52" s="115">
        <f t="shared" si="0"/>
        <v>157.6</v>
      </c>
      <c r="D52" s="142"/>
      <c r="E52" s="142">
        <v>157.6</v>
      </c>
      <c r="F52" s="142"/>
      <c r="J52" s="144"/>
      <c r="K52" s="153"/>
      <c r="L52" s="145"/>
      <c r="M52" s="150"/>
      <c r="N52" s="145"/>
    </row>
    <row r="53" spans="1:14" s="143" customFormat="1" ht="24.95" customHeight="1">
      <c r="A53" s="141">
        <v>2110402</v>
      </c>
      <c r="B53" s="141" t="s">
        <v>1270</v>
      </c>
      <c r="C53" s="115">
        <f t="shared" si="0"/>
        <v>157.6</v>
      </c>
      <c r="D53" s="142"/>
      <c r="E53" s="142">
        <v>157.6</v>
      </c>
      <c r="F53" s="142"/>
      <c r="J53" s="144"/>
      <c r="K53" s="153"/>
      <c r="L53" s="145"/>
      <c r="M53" s="150"/>
      <c r="N53" s="145"/>
    </row>
    <row r="54" spans="1:14" ht="24.95" customHeight="1">
      <c r="A54" s="110">
        <v>212</v>
      </c>
      <c r="B54" s="110" t="s">
        <v>1271</v>
      </c>
      <c r="C54" s="115">
        <f t="shared" si="0"/>
        <v>16587</v>
      </c>
      <c r="D54" s="115"/>
      <c r="E54" s="115">
        <v>16587</v>
      </c>
      <c r="F54" s="115"/>
      <c r="J54" s="137"/>
      <c r="K54" s="152"/>
      <c r="L54" s="138"/>
      <c r="M54" s="135"/>
      <c r="N54" s="138"/>
    </row>
    <row r="55" spans="1:14" s="143" customFormat="1" ht="24.95" customHeight="1">
      <c r="A55" s="141">
        <v>21203</v>
      </c>
      <c r="B55" s="141" t="s">
        <v>1272</v>
      </c>
      <c r="C55" s="115">
        <f t="shared" si="0"/>
        <v>183</v>
      </c>
      <c r="D55" s="142"/>
      <c r="E55" s="142">
        <v>183</v>
      </c>
      <c r="F55" s="142"/>
      <c r="J55" s="144"/>
      <c r="K55" s="153"/>
      <c r="L55" s="145"/>
      <c r="M55" s="150"/>
      <c r="N55" s="145"/>
    </row>
    <row r="56" spans="1:14" s="143" customFormat="1" ht="24.95" customHeight="1">
      <c r="A56" s="141">
        <v>2120399</v>
      </c>
      <c r="B56" s="141" t="s">
        <v>1273</v>
      </c>
      <c r="C56" s="115">
        <f t="shared" si="0"/>
        <v>183</v>
      </c>
      <c r="D56" s="142"/>
      <c r="E56" s="142">
        <v>183</v>
      </c>
      <c r="F56" s="142"/>
      <c r="J56" s="144"/>
      <c r="K56" s="153"/>
      <c r="L56" s="145"/>
      <c r="M56" s="150"/>
      <c r="N56" s="145"/>
    </row>
    <row r="57" spans="1:14" s="143" customFormat="1" ht="24.95" customHeight="1">
      <c r="A57" s="141">
        <v>21205</v>
      </c>
      <c r="B57" s="141" t="s">
        <v>1274</v>
      </c>
      <c r="C57" s="115">
        <f t="shared" si="0"/>
        <v>826</v>
      </c>
      <c r="D57" s="142"/>
      <c r="E57" s="142">
        <v>826</v>
      </c>
      <c r="F57" s="142"/>
      <c r="J57" s="144"/>
      <c r="K57" s="153"/>
      <c r="L57" s="145"/>
      <c r="M57" s="150"/>
      <c r="N57" s="145"/>
    </row>
    <row r="58" spans="1:14" s="143" customFormat="1" ht="24.95" customHeight="1">
      <c r="A58" s="141">
        <v>2120501</v>
      </c>
      <c r="B58" s="141" t="s">
        <v>1275</v>
      </c>
      <c r="C58" s="115">
        <f t="shared" si="0"/>
        <v>826</v>
      </c>
      <c r="D58" s="142"/>
      <c r="E58" s="142">
        <v>826</v>
      </c>
      <c r="F58" s="142"/>
      <c r="J58" s="144"/>
      <c r="K58" s="153"/>
      <c r="L58" s="145"/>
      <c r="M58" s="150"/>
      <c r="N58" s="145"/>
    </row>
    <row r="59" spans="1:14" s="143" customFormat="1" ht="24.95" customHeight="1">
      <c r="A59" s="141">
        <v>21206</v>
      </c>
      <c r="B59" s="141" t="s">
        <v>1276</v>
      </c>
      <c r="C59" s="115">
        <f t="shared" si="0"/>
        <v>38</v>
      </c>
      <c r="D59" s="142"/>
      <c r="E59" s="142">
        <v>38</v>
      </c>
      <c r="F59" s="142"/>
      <c r="J59" s="144"/>
      <c r="K59" s="153"/>
      <c r="L59" s="145"/>
      <c r="M59" s="150"/>
      <c r="N59" s="145"/>
    </row>
    <row r="60" spans="1:14" s="143" customFormat="1" ht="24.95" customHeight="1">
      <c r="A60" s="141">
        <v>2120601</v>
      </c>
      <c r="B60" s="141" t="s">
        <v>1277</v>
      </c>
      <c r="C60" s="115">
        <f t="shared" si="0"/>
        <v>38</v>
      </c>
      <c r="D60" s="142"/>
      <c r="E60" s="142">
        <v>38</v>
      </c>
      <c r="F60" s="142"/>
      <c r="J60" s="144"/>
      <c r="K60" s="153"/>
      <c r="L60" s="145"/>
      <c r="M60" s="150"/>
      <c r="N60" s="145"/>
    </row>
    <row r="61" spans="1:14" s="143" customFormat="1" ht="24.95" customHeight="1">
      <c r="A61" s="141">
        <v>21208</v>
      </c>
      <c r="B61" s="141" t="s">
        <v>1278</v>
      </c>
      <c r="C61" s="115">
        <f t="shared" si="0"/>
        <v>15540</v>
      </c>
      <c r="D61" s="142"/>
      <c r="E61" s="142">
        <v>15540</v>
      </c>
      <c r="F61" s="142"/>
      <c r="J61" s="144"/>
      <c r="K61" s="154"/>
      <c r="L61" s="145"/>
      <c r="M61" s="150"/>
      <c r="N61" s="145"/>
    </row>
    <row r="62" spans="1:14" s="143" customFormat="1" ht="24.95" customHeight="1">
      <c r="A62" s="141">
        <v>2120801</v>
      </c>
      <c r="B62" s="141" t="s">
        <v>1279</v>
      </c>
      <c r="C62" s="115">
        <f t="shared" si="0"/>
        <v>3062.4</v>
      </c>
      <c r="D62" s="142"/>
      <c r="E62" s="142">
        <v>3062.4</v>
      </c>
      <c r="F62" s="142"/>
      <c r="J62" s="144"/>
      <c r="K62" s="153"/>
      <c r="L62" s="145"/>
      <c r="M62" s="150"/>
      <c r="N62" s="145"/>
    </row>
    <row r="63" spans="1:14" s="143" customFormat="1" ht="24.95" customHeight="1">
      <c r="A63" s="141">
        <v>2120802</v>
      </c>
      <c r="B63" s="141" t="s">
        <v>1280</v>
      </c>
      <c r="C63" s="115">
        <f t="shared" si="0"/>
        <v>800</v>
      </c>
      <c r="D63" s="142"/>
      <c r="E63" s="142">
        <v>800</v>
      </c>
      <c r="F63" s="142"/>
      <c r="J63" s="144"/>
      <c r="K63" s="153"/>
      <c r="L63" s="145"/>
      <c r="M63" s="150"/>
      <c r="N63" s="145"/>
    </row>
    <row r="64" spans="1:14" s="143" customFormat="1" ht="24.95" customHeight="1">
      <c r="A64" s="141">
        <v>2120803</v>
      </c>
      <c r="B64" s="141" t="s">
        <v>1281</v>
      </c>
      <c r="C64" s="115">
        <f t="shared" si="0"/>
        <v>11677.6</v>
      </c>
      <c r="D64" s="142"/>
      <c r="E64" s="142">
        <v>11677.6</v>
      </c>
      <c r="F64" s="142"/>
      <c r="J64" s="144"/>
      <c r="K64" s="153"/>
      <c r="L64" s="145"/>
      <c r="M64" s="150"/>
      <c r="N64" s="145"/>
    </row>
    <row r="65" spans="1:14" s="143" customFormat="1" ht="24.95" customHeight="1">
      <c r="A65" s="141">
        <v>213</v>
      </c>
      <c r="B65" s="141" t="s">
        <v>1282</v>
      </c>
      <c r="C65" s="115">
        <f t="shared" si="0"/>
        <v>1893.52</v>
      </c>
      <c r="D65" s="142"/>
      <c r="E65" s="142">
        <v>1893.52</v>
      </c>
      <c r="F65" s="142"/>
      <c r="J65" s="144"/>
      <c r="K65" s="153"/>
      <c r="L65" s="145"/>
      <c r="M65" s="150"/>
      <c r="N65" s="145"/>
    </row>
    <row r="66" spans="1:14" s="143" customFormat="1" ht="24.95" customHeight="1">
      <c r="A66" s="141">
        <v>21303</v>
      </c>
      <c r="B66" s="141" t="s">
        <v>1283</v>
      </c>
      <c r="C66" s="115">
        <f t="shared" si="0"/>
        <v>77</v>
      </c>
      <c r="D66" s="142"/>
      <c r="E66" s="142">
        <v>77</v>
      </c>
      <c r="F66" s="142"/>
      <c r="J66" s="144"/>
      <c r="K66" s="153"/>
      <c r="L66" s="145"/>
      <c r="M66" s="150"/>
      <c r="N66" s="145"/>
    </row>
    <row r="67" spans="1:14" s="143" customFormat="1" ht="24.95" customHeight="1">
      <c r="A67" s="141">
        <v>2130314</v>
      </c>
      <c r="B67" s="141" t="s">
        <v>1284</v>
      </c>
      <c r="C67" s="115">
        <f t="shared" si="0"/>
        <v>77</v>
      </c>
      <c r="D67" s="142"/>
      <c r="E67" s="142">
        <v>77</v>
      </c>
      <c r="F67" s="142"/>
      <c r="J67" s="144"/>
      <c r="K67" s="153"/>
      <c r="L67" s="145"/>
      <c r="M67" s="150"/>
      <c r="N67" s="145"/>
    </row>
    <row r="68" spans="1:14" s="143" customFormat="1" ht="24.95" customHeight="1">
      <c r="A68" s="141">
        <v>21305</v>
      </c>
      <c r="B68" s="141" t="s">
        <v>1285</v>
      </c>
      <c r="C68" s="115">
        <f t="shared" si="0"/>
        <v>1397.21</v>
      </c>
      <c r="D68" s="142"/>
      <c r="E68" s="142">
        <v>1397.21</v>
      </c>
      <c r="F68" s="142"/>
      <c r="J68" s="144"/>
      <c r="K68" s="153"/>
      <c r="L68" s="145"/>
      <c r="M68" s="150"/>
      <c r="N68" s="145"/>
    </row>
    <row r="69" spans="1:14" s="143" customFormat="1" ht="24.95" customHeight="1">
      <c r="A69" s="141">
        <v>2130501</v>
      </c>
      <c r="B69" s="141" t="s">
        <v>1237</v>
      </c>
      <c r="C69" s="115">
        <f t="shared" si="0"/>
        <v>10</v>
      </c>
      <c r="D69" s="142"/>
      <c r="E69" s="142">
        <v>10</v>
      </c>
      <c r="F69" s="142"/>
      <c r="J69" s="144"/>
      <c r="K69" s="153"/>
      <c r="L69" s="145"/>
      <c r="M69" s="150"/>
      <c r="N69" s="145"/>
    </row>
    <row r="70" spans="1:14" s="143" customFormat="1" ht="24.95" customHeight="1">
      <c r="A70" s="141">
        <v>2130505</v>
      </c>
      <c r="B70" s="141" t="s">
        <v>1286</v>
      </c>
      <c r="C70" s="115">
        <f t="shared" si="0"/>
        <v>1387.21</v>
      </c>
      <c r="D70" s="142"/>
      <c r="E70" s="142">
        <v>1387.21</v>
      </c>
      <c r="F70" s="142"/>
      <c r="J70" s="144"/>
      <c r="K70" s="153"/>
      <c r="L70" s="145"/>
      <c r="M70" s="150"/>
      <c r="N70" s="145"/>
    </row>
    <row r="71" spans="1:14" s="143" customFormat="1" ht="24.95" customHeight="1">
      <c r="A71" s="141">
        <v>21307</v>
      </c>
      <c r="B71" s="141" t="s">
        <v>1287</v>
      </c>
      <c r="C71" s="115">
        <f t="shared" si="0"/>
        <v>419.31</v>
      </c>
      <c r="D71" s="142"/>
      <c r="E71" s="142">
        <v>419.31</v>
      </c>
      <c r="F71" s="142"/>
      <c r="J71" s="144"/>
      <c r="K71" s="153"/>
      <c r="L71" s="145"/>
      <c r="M71" s="150"/>
      <c r="N71" s="145"/>
    </row>
    <row r="72" spans="1:14" s="143" customFormat="1" ht="24.95" customHeight="1">
      <c r="A72" s="141">
        <v>2130705</v>
      </c>
      <c r="B72" s="141" t="s">
        <v>1288</v>
      </c>
      <c r="C72" s="115">
        <f t="shared" si="0"/>
        <v>391.81</v>
      </c>
      <c r="D72" s="142"/>
      <c r="E72" s="142">
        <v>391.81</v>
      </c>
      <c r="F72" s="142"/>
      <c r="J72" s="144"/>
      <c r="K72" s="153"/>
      <c r="L72" s="145"/>
      <c r="M72" s="150"/>
      <c r="N72" s="145"/>
    </row>
    <row r="73" spans="1:14" s="143" customFormat="1" ht="24.95" customHeight="1">
      <c r="A73" s="141">
        <v>2130799</v>
      </c>
      <c r="B73" s="141" t="s">
        <v>1289</v>
      </c>
      <c r="C73" s="115">
        <f t="shared" si="0"/>
        <v>27.5</v>
      </c>
      <c r="D73" s="142"/>
      <c r="E73" s="142">
        <v>27.5</v>
      </c>
      <c r="F73" s="142"/>
      <c r="J73" s="144"/>
      <c r="K73" s="153"/>
      <c r="L73" s="145"/>
      <c r="M73" s="150"/>
      <c r="N73" s="145"/>
    </row>
    <row r="74" spans="1:14" s="143" customFormat="1" ht="24.95" customHeight="1">
      <c r="A74" s="141">
        <v>215</v>
      </c>
      <c r="B74" s="141" t="s">
        <v>1290</v>
      </c>
      <c r="C74" s="115">
        <f t="shared" si="0"/>
        <v>6102.8</v>
      </c>
      <c r="D74" s="142"/>
      <c r="E74" s="142">
        <v>6102.8</v>
      </c>
      <c r="F74" s="142"/>
      <c r="J74" s="144"/>
      <c r="K74" s="153"/>
      <c r="L74" s="145"/>
      <c r="M74" s="150"/>
      <c r="N74" s="145"/>
    </row>
    <row r="75" spans="1:14" s="143" customFormat="1" ht="24.95" customHeight="1">
      <c r="A75" s="141">
        <v>21508</v>
      </c>
      <c r="B75" s="141" t="s">
        <v>1291</v>
      </c>
      <c r="C75" s="115">
        <f t="shared" si="0"/>
        <v>6102.8</v>
      </c>
      <c r="D75" s="142"/>
      <c r="E75" s="142">
        <v>6102.8</v>
      </c>
      <c r="F75" s="142"/>
      <c r="J75" s="144"/>
      <c r="K75" s="153"/>
      <c r="L75" s="145"/>
      <c r="M75" s="150"/>
      <c r="N75" s="145"/>
    </row>
    <row r="76" spans="1:14" s="143" customFormat="1" ht="24.95" customHeight="1">
      <c r="A76" s="141">
        <v>2150899</v>
      </c>
      <c r="B76" s="141" t="s">
        <v>1292</v>
      </c>
      <c r="C76" s="115">
        <f t="shared" si="0"/>
        <v>6102.8</v>
      </c>
      <c r="D76" s="142"/>
      <c r="E76" s="142">
        <v>6102.8</v>
      </c>
      <c r="F76" s="142"/>
      <c r="J76" s="144"/>
      <c r="K76" s="153"/>
      <c r="L76" s="145"/>
      <c r="M76" s="150"/>
      <c r="N76" s="145"/>
    </row>
    <row r="77" spans="1:14" s="143" customFormat="1" ht="24.95" customHeight="1">
      <c r="A77" s="141">
        <v>221</v>
      </c>
      <c r="B77" s="141" t="s">
        <v>1293</v>
      </c>
      <c r="C77" s="115">
        <f t="shared" si="0"/>
        <v>49.41</v>
      </c>
      <c r="D77" s="142">
        <v>47.94</v>
      </c>
      <c r="E77" s="142">
        <v>1.47</v>
      </c>
      <c r="F77" s="142"/>
      <c r="J77" s="144"/>
      <c r="K77" s="153"/>
      <c r="L77" s="145"/>
      <c r="M77" s="150"/>
      <c r="N77" s="145"/>
    </row>
    <row r="78" spans="1:14" s="143" customFormat="1" ht="24.95" customHeight="1">
      <c r="A78" s="141">
        <v>22101</v>
      </c>
      <c r="B78" s="141" t="s">
        <v>1294</v>
      </c>
      <c r="C78" s="115">
        <f t="shared" si="0"/>
        <v>1.47</v>
      </c>
      <c r="D78" s="142"/>
      <c r="E78" s="142">
        <v>1.47</v>
      </c>
      <c r="F78" s="142"/>
      <c r="J78" s="144"/>
      <c r="K78" s="153"/>
      <c r="L78" s="145"/>
      <c r="M78" s="150"/>
      <c r="N78" s="145"/>
    </row>
    <row r="79" spans="1:14" s="143" customFormat="1" ht="24.95" customHeight="1">
      <c r="A79" s="141">
        <v>2210107</v>
      </c>
      <c r="B79" s="141" t="s">
        <v>1295</v>
      </c>
      <c r="C79" s="115">
        <f t="shared" si="0"/>
        <v>1.47</v>
      </c>
      <c r="D79" s="142"/>
      <c r="E79" s="142">
        <v>1.47</v>
      </c>
      <c r="F79" s="142"/>
      <c r="J79" s="144"/>
      <c r="K79" s="153"/>
      <c r="L79" s="145"/>
      <c r="M79" s="150"/>
      <c r="N79" s="145"/>
    </row>
    <row r="80" spans="1:14" s="143" customFormat="1" ht="24.95" customHeight="1">
      <c r="A80" s="141">
        <v>22102</v>
      </c>
      <c r="B80" s="141" t="s">
        <v>1296</v>
      </c>
      <c r="C80" s="142">
        <v>47.94</v>
      </c>
      <c r="D80" s="142">
        <v>47.94</v>
      </c>
      <c r="E80" s="142"/>
      <c r="F80" s="142"/>
      <c r="J80" s="144"/>
      <c r="K80" s="153"/>
      <c r="L80" s="145"/>
      <c r="M80" s="150"/>
      <c r="N80" s="145"/>
    </row>
    <row r="81" spans="1:14" s="143" customFormat="1" ht="24.95" customHeight="1">
      <c r="A81" s="141">
        <v>2210201</v>
      </c>
      <c r="B81" s="141" t="s">
        <v>1297</v>
      </c>
      <c r="C81" s="142">
        <v>47.94</v>
      </c>
      <c r="D81" s="142">
        <v>47.94</v>
      </c>
      <c r="E81" s="142"/>
      <c r="F81" s="142"/>
      <c r="J81" s="144"/>
      <c r="K81" s="153"/>
      <c r="L81" s="145"/>
      <c r="M81" s="150"/>
      <c r="N81" s="145"/>
    </row>
    <row r="82" spans="1:14" ht="24.95" customHeight="1">
      <c r="A82" s="110">
        <v>229</v>
      </c>
      <c r="B82" s="110" t="s">
        <v>1298</v>
      </c>
      <c r="C82" s="115">
        <v>1068.53</v>
      </c>
      <c r="D82" s="115"/>
      <c r="E82" s="115">
        <v>1068.53</v>
      </c>
      <c r="F82" s="115"/>
      <c r="J82" s="137"/>
      <c r="K82" s="152"/>
      <c r="L82" s="138"/>
      <c r="M82" s="135"/>
      <c r="N82" s="138"/>
    </row>
    <row r="83" spans="1:14" ht="24.95" customHeight="1">
      <c r="A83" s="110">
        <v>22902</v>
      </c>
      <c r="B83" s="110" t="s">
        <v>1299</v>
      </c>
      <c r="C83" s="115">
        <f t="shared" si="0"/>
        <v>1056.02</v>
      </c>
      <c r="D83" s="115"/>
      <c r="E83" s="115">
        <v>1056.02</v>
      </c>
      <c r="F83" s="115"/>
      <c r="J83" s="137"/>
      <c r="K83" s="152"/>
      <c r="L83" s="138"/>
      <c r="M83" s="135"/>
      <c r="N83" s="138"/>
    </row>
    <row r="84" spans="1:14" ht="24.95" customHeight="1">
      <c r="A84" s="110">
        <v>22999</v>
      </c>
      <c r="B84" s="110" t="s">
        <v>1300</v>
      </c>
      <c r="C84" s="115">
        <v>12.51</v>
      </c>
      <c r="D84" s="115"/>
      <c r="E84" s="115">
        <v>12.51</v>
      </c>
      <c r="F84" s="115"/>
      <c r="J84" s="137"/>
      <c r="K84" s="152"/>
      <c r="L84" s="138"/>
      <c r="M84" s="135"/>
      <c r="N84" s="138"/>
    </row>
    <row r="85" spans="1:14" ht="24.95" customHeight="1">
      <c r="A85" s="110">
        <v>2299901</v>
      </c>
      <c r="B85" s="110" t="s">
        <v>1301</v>
      </c>
      <c r="C85" s="115">
        <v>12.51</v>
      </c>
      <c r="D85" s="115"/>
      <c r="E85" s="115">
        <v>12.51</v>
      </c>
      <c r="F85" s="115"/>
      <c r="J85" s="137"/>
      <c r="K85" s="152"/>
      <c r="L85" s="138"/>
      <c r="M85" s="135"/>
      <c r="N85" s="138"/>
    </row>
    <row r="86" spans="1:14" ht="24.95" customHeight="1">
      <c r="A86" s="331" t="s">
        <v>1302</v>
      </c>
      <c r="B86" s="332"/>
      <c r="C86" s="115">
        <f>C6+C28+C31+C36+C49+C54+C65+C74+C77+C82</f>
        <v>28964.329999999998</v>
      </c>
      <c r="D86" s="115">
        <f>D6+D28+D31+D36+D49+D54+D65+D74+D77+D82</f>
        <v>765.97</v>
      </c>
      <c r="E86" s="115">
        <f>E6+E28+E31+E36+E49+E54+E65+E74+E77+E82</f>
        <v>28198.36</v>
      </c>
      <c r="F86" s="115"/>
    </row>
    <row r="87" spans="1:14">
      <c r="A87" s="333" t="s">
        <v>1303</v>
      </c>
      <c r="B87" s="334"/>
      <c r="C87" s="334"/>
      <c r="D87" s="334"/>
      <c r="E87" s="334"/>
      <c r="F87" s="334"/>
    </row>
  </sheetData>
  <mergeCells count="6">
    <mergeCell ref="A87:F87"/>
    <mergeCell ref="A3:F3"/>
    <mergeCell ref="A4:B4"/>
    <mergeCell ref="C4:E4"/>
    <mergeCell ref="F4:F5"/>
    <mergeCell ref="A86:B86"/>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36"/>
  <sheetViews>
    <sheetView workbookViewId="0">
      <selection activeCell="N8" sqref="N8"/>
    </sheetView>
  </sheetViews>
  <sheetFormatPr defaultRowHeight="13.5"/>
  <cols>
    <col min="1" max="1" width="4.375" customWidth="1"/>
    <col min="2" max="2" width="4.375" style="135" customWidth="1"/>
    <col min="3" max="3" width="15" style="135" customWidth="1"/>
    <col min="4" max="4" width="9.75" style="156" customWidth="1"/>
    <col min="5" max="5" width="5.125" style="133" customWidth="1"/>
    <col min="6" max="6" width="5.875" style="135" customWidth="1"/>
    <col min="7" max="7" width="14.75" style="135" customWidth="1"/>
    <col min="8" max="8" width="12.375" style="135" customWidth="1"/>
    <col min="9" max="9" width="8.75" customWidth="1"/>
    <col min="10" max="10" width="7.375" customWidth="1"/>
    <col min="257" max="258" width="4.375" customWidth="1"/>
    <col min="259" max="259" width="15" customWidth="1"/>
    <col min="260" max="260" width="9.75" customWidth="1"/>
    <col min="261" max="261" width="5.125" customWidth="1"/>
    <col min="262" max="262" width="5.875" customWidth="1"/>
    <col min="263" max="263" width="14.75" customWidth="1"/>
    <col min="264" max="264" width="12.375" customWidth="1"/>
    <col min="265" max="265" width="8.75" customWidth="1"/>
    <col min="266" max="266" width="7.375" customWidth="1"/>
    <col min="513" max="514" width="4.375" customWidth="1"/>
    <col min="515" max="515" width="15" customWidth="1"/>
    <col min="516" max="516" width="9.75" customWidth="1"/>
    <col min="517" max="517" width="5.125" customWidth="1"/>
    <col min="518" max="518" width="5.875" customWidth="1"/>
    <col min="519" max="519" width="14.75" customWidth="1"/>
    <col min="520" max="520" width="12.375" customWidth="1"/>
    <col min="521" max="521" width="8.75" customWidth="1"/>
    <col min="522" max="522" width="7.375" customWidth="1"/>
    <col min="769" max="770" width="4.375" customWidth="1"/>
    <col min="771" max="771" width="15" customWidth="1"/>
    <col min="772" max="772" width="9.75" customWidth="1"/>
    <col min="773" max="773" width="5.125" customWidth="1"/>
    <col min="774" max="774" width="5.875" customWidth="1"/>
    <col min="775" max="775" width="14.75" customWidth="1"/>
    <col min="776" max="776" width="12.375" customWidth="1"/>
    <col min="777" max="777" width="8.75" customWidth="1"/>
    <col min="778" max="778" width="7.375" customWidth="1"/>
    <col min="1025" max="1026" width="4.375" customWidth="1"/>
    <col min="1027" max="1027" width="15" customWidth="1"/>
    <col min="1028" max="1028" width="9.75" customWidth="1"/>
    <col min="1029" max="1029" width="5.125" customWidth="1"/>
    <col min="1030" max="1030" width="5.875" customWidth="1"/>
    <col min="1031" max="1031" width="14.75" customWidth="1"/>
    <col min="1032" max="1032" width="12.375" customWidth="1"/>
    <col min="1033" max="1033" width="8.75" customWidth="1"/>
    <col min="1034" max="1034" width="7.375" customWidth="1"/>
    <col min="1281" max="1282" width="4.375" customWidth="1"/>
    <col min="1283" max="1283" width="15" customWidth="1"/>
    <col min="1284" max="1284" width="9.75" customWidth="1"/>
    <col min="1285" max="1285" width="5.125" customWidth="1"/>
    <col min="1286" max="1286" width="5.875" customWidth="1"/>
    <col min="1287" max="1287" width="14.75" customWidth="1"/>
    <col min="1288" max="1288" width="12.375" customWidth="1"/>
    <col min="1289" max="1289" width="8.75" customWidth="1"/>
    <col min="1290" max="1290" width="7.375" customWidth="1"/>
    <col min="1537" max="1538" width="4.375" customWidth="1"/>
    <col min="1539" max="1539" width="15" customWidth="1"/>
    <col min="1540" max="1540" width="9.75" customWidth="1"/>
    <col min="1541" max="1541" width="5.125" customWidth="1"/>
    <col min="1542" max="1542" width="5.875" customWidth="1"/>
    <col min="1543" max="1543" width="14.75" customWidth="1"/>
    <col min="1544" max="1544" width="12.375" customWidth="1"/>
    <col min="1545" max="1545" width="8.75" customWidth="1"/>
    <col min="1546" max="1546" width="7.375" customWidth="1"/>
    <col min="1793" max="1794" width="4.375" customWidth="1"/>
    <col min="1795" max="1795" width="15" customWidth="1"/>
    <col min="1796" max="1796" width="9.75" customWidth="1"/>
    <col min="1797" max="1797" width="5.125" customWidth="1"/>
    <col min="1798" max="1798" width="5.875" customWidth="1"/>
    <col min="1799" max="1799" width="14.75" customWidth="1"/>
    <col min="1800" max="1800" width="12.375" customWidth="1"/>
    <col min="1801" max="1801" width="8.75" customWidth="1"/>
    <col min="1802" max="1802" width="7.375" customWidth="1"/>
    <col min="2049" max="2050" width="4.375" customWidth="1"/>
    <col min="2051" max="2051" width="15" customWidth="1"/>
    <col min="2052" max="2052" width="9.75" customWidth="1"/>
    <col min="2053" max="2053" width="5.125" customWidth="1"/>
    <col min="2054" max="2054" width="5.875" customWidth="1"/>
    <col min="2055" max="2055" width="14.75" customWidth="1"/>
    <col min="2056" max="2056" width="12.375" customWidth="1"/>
    <col min="2057" max="2057" width="8.75" customWidth="1"/>
    <col min="2058" max="2058" width="7.375" customWidth="1"/>
    <col min="2305" max="2306" width="4.375" customWidth="1"/>
    <col min="2307" max="2307" width="15" customWidth="1"/>
    <col min="2308" max="2308" width="9.75" customWidth="1"/>
    <col min="2309" max="2309" width="5.125" customWidth="1"/>
    <col min="2310" max="2310" width="5.875" customWidth="1"/>
    <col min="2311" max="2311" width="14.75" customWidth="1"/>
    <col min="2312" max="2312" width="12.375" customWidth="1"/>
    <col min="2313" max="2313" width="8.75" customWidth="1"/>
    <col min="2314" max="2314" width="7.375" customWidth="1"/>
    <col min="2561" max="2562" width="4.375" customWidth="1"/>
    <col min="2563" max="2563" width="15" customWidth="1"/>
    <col min="2564" max="2564" width="9.75" customWidth="1"/>
    <col min="2565" max="2565" width="5.125" customWidth="1"/>
    <col min="2566" max="2566" width="5.875" customWidth="1"/>
    <col min="2567" max="2567" width="14.75" customWidth="1"/>
    <col min="2568" max="2568" width="12.375" customWidth="1"/>
    <col min="2569" max="2569" width="8.75" customWidth="1"/>
    <col min="2570" max="2570" width="7.375" customWidth="1"/>
    <col min="2817" max="2818" width="4.375" customWidth="1"/>
    <col min="2819" max="2819" width="15" customWidth="1"/>
    <col min="2820" max="2820" width="9.75" customWidth="1"/>
    <col min="2821" max="2821" width="5.125" customWidth="1"/>
    <col min="2822" max="2822" width="5.875" customWidth="1"/>
    <col min="2823" max="2823" width="14.75" customWidth="1"/>
    <col min="2824" max="2824" width="12.375" customWidth="1"/>
    <col min="2825" max="2825" width="8.75" customWidth="1"/>
    <col min="2826" max="2826" width="7.375" customWidth="1"/>
    <col min="3073" max="3074" width="4.375" customWidth="1"/>
    <col min="3075" max="3075" width="15" customWidth="1"/>
    <col min="3076" max="3076" width="9.75" customWidth="1"/>
    <col min="3077" max="3077" width="5.125" customWidth="1"/>
    <col min="3078" max="3078" width="5.875" customWidth="1"/>
    <col min="3079" max="3079" width="14.75" customWidth="1"/>
    <col min="3080" max="3080" width="12.375" customWidth="1"/>
    <col min="3081" max="3081" width="8.75" customWidth="1"/>
    <col min="3082" max="3082" width="7.375" customWidth="1"/>
    <col min="3329" max="3330" width="4.375" customWidth="1"/>
    <col min="3331" max="3331" width="15" customWidth="1"/>
    <col min="3332" max="3332" width="9.75" customWidth="1"/>
    <col min="3333" max="3333" width="5.125" customWidth="1"/>
    <col min="3334" max="3334" width="5.875" customWidth="1"/>
    <col min="3335" max="3335" width="14.75" customWidth="1"/>
    <col min="3336" max="3336" width="12.375" customWidth="1"/>
    <col min="3337" max="3337" width="8.75" customWidth="1"/>
    <col min="3338" max="3338" width="7.375" customWidth="1"/>
    <col min="3585" max="3586" width="4.375" customWidth="1"/>
    <col min="3587" max="3587" width="15" customWidth="1"/>
    <col min="3588" max="3588" width="9.75" customWidth="1"/>
    <col min="3589" max="3589" width="5.125" customWidth="1"/>
    <col min="3590" max="3590" width="5.875" customWidth="1"/>
    <col min="3591" max="3591" width="14.75" customWidth="1"/>
    <col min="3592" max="3592" width="12.375" customWidth="1"/>
    <col min="3593" max="3593" width="8.75" customWidth="1"/>
    <col min="3594" max="3594" width="7.375" customWidth="1"/>
    <col min="3841" max="3842" width="4.375" customWidth="1"/>
    <col min="3843" max="3843" width="15" customWidth="1"/>
    <col min="3844" max="3844" width="9.75" customWidth="1"/>
    <col min="3845" max="3845" width="5.125" customWidth="1"/>
    <col min="3846" max="3846" width="5.875" customWidth="1"/>
    <col min="3847" max="3847" width="14.75" customWidth="1"/>
    <col min="3848" max="3848" width="12.375" customWidth="1"/>
    <col min="3849" max="3849" width="8.75" customWidth="1"/>
    <col min="3850" max="3850" width="7.375" customWidth="1"/>
    <col min="4097" max="4098" width="4.375" customWidth="1"/>
    <col min="4099" max="4099" width="15" customWidth="1"/>
    <col min="4100" max="4100" width="9.75" customWidth="1"/>
    <col min="4101" max="4101" width="5.125" customWidth="1"/>
    <col min="4102" max="4102" width="5.875" customWidth="1"/>
    <col min="4103" max="4103" width="14.75" customWidth="1"/>
    <col min="4104" max="4104" width="12.375" customWidth="1"/>
    <col min="4105" max="4105" width="8.75" customWidth="1"/>
    <col min="4106" max="4106" width="7.375" customWidth="1"/>
    <col min="4353" max="4354" width="4.375" customWidth="1"/>
    <col min="4355" max="4355" width="15" customWidth="1"/>
    <col min="4356" max="4356" width="9.75" customWidth="1"/>
    <col min="4357" max="4357" width="5.125" customWidth="1"/>
    <col min="4358" max="4358" width="5.875" customWidth="1"/>
    <col min="4359" max="4359" width="14.75" customWidth="1"/>
    <col min="4360" max="4360" width="12.375" customWidth="1"/>
    <col min="4361" max="4361" width="8.75" customWidth="1"/>
    <col min="4362" max="4362" width="7.375" customWidth="1"/>
    <col min="4609" max="4610" width="4.375" customWidth="1"/>
    <col min="4611" max="4611" width="15" customWidth="1"/>
    <col min="4612" max="4612" width="9.75" customWidth="1"/>
    <col min="4613" max="4613" width="5.125" customWidth="1"/>
    <col min="4614" max="4614" width="5.875" customWidth="1"/>
    <col min="4615" max="4615" width="14.75" customWidth="1"/>
    <col min="4616" max="4616" width="12.375" customWidth="1"/>
    <col min="4617" max="4617" width="8.75" customWidth="1"/>
    <col min="4618" max="4618" width="7.375" customWidth="1"/>
    <col min="4865" max="4866" width="4.375" customWidth="1"/>
    <col min="4867" max="4867" width="15" customWidth="1"/>
    <col min="4868" max="4868" width="9.75" customWidth="1"/>
    <col min="4869" max="4869" width="5.125" customWidth="1"/>
    <col min="4870" max="4870" width="5.875" customWidth="1"/>
    <col min="4871" max="4871" width="14.75" customWidth="1"/>
    <col min="4872" max="4872" width="12.375" customWidth="1"/>
    <col min="4873" max="4873" width="8.75" customWidth="1"/>
    <col min="4874" max="4874" width="7.375" customWidth="1"/>
    <col min="5121" max="5122" width="4.375" customWidth="1"/>
    <col min="5123" max="5123" width="15" customWidth="1"/>
    <col min="5124" max="5124" width="9.75" customWidth="1"/>
    <col min="5125" max="5125" width="5.125" customWidth="1"/>
    <col min="5126" max="5126" width="5.875" customWidth="1"/>
    <col min="5127" max="5127" width="14.75" customWidth="1"/>
    <col min="5128" max="5128" width="12.375" customWidth="1"/>
    <col min="5129" max="5129" width="8.75" customWidth="1"/>
    <col min="5130" max="5130" width="7.375" customWidth="1"/>
    <col min="5377" max="5378" width="4.375" customWidth="1"/>
    <col min="5379" max="5379" width="15" customWidth="1"/>
    <col min="5380" max="5380" width="9.75" customWidth="1"/>
    <col min="5381" max="5381" width="5.125" customWidth="1"/>
    <col min="5382" max="5382" width="5.875" customWidth="1"/>
    <col min="5383" max="5383" width="14.75" customWidth="1"/>
    <col min="5384" max="5384" width="12.375" customWidth="1"/>
    <col min="5385" max="5385" width="8.75" customWidth="1"/>
    <col min="5386" max="5386" width="7.375" customWidth="1"/>
    <col min="5633" max="5634" width="4.375" customWidth="1"/>
    <col min="5635" max="5635" width="15" customWidth="1"/>
    <col min="5636" max="5636" width="9.75" customWidth="1"/>
    <col min="5637" max="5637" width="5.125" customWidth="1"/>
    <col min="5638" max="5638" width="5.875" customWidth="1"/>
    <col min="5639" max="5639" width="14.75" customWidth="1"/>
    <col min="5640" max="5640" width="12.375" customWidth="1"/>
    <col min="5641" max="5641" width="8.75" customWidth="1"/>
    <col min="5642" max="5642" width="7.375" customWidth="1"/>
    <col min="5889" max="5890" width="4.375" customWidth="1"/>
    <col min="5891" max="5891" width="15" customWidth="1"/>
    <col min="5892" max="5892" width="9.75" customWidth="1"/>
    <col min="5893" max="5893" width="5.125" customWidth="1"/>
    <col min="5894" max="5894" width="5.875" customWidth="1"/>
    <col min="5895" max="5895" width="14.75" customWidth="1"/>
    <col min="5896" max="5896" width="12.375" customWidth="1"/>
    <col min="5897" max="5897" width="8.75" customWidth="1"/>
    <col min="5898" max="5898" width="7.375" customWidth="1"/>
    <col min="6145" max="6146" width="4.375" customWidth="1"/>
    <col min="6147" max="6147" width="15" customWidth="1"/>
    <col min="6148" max="6148" width="9.75" customWidth="1"/>
    <col min="6149" max="6149" width="5.125" customWidth="1"/>
    <col min="6150" max="6150" width="5.875" customWidth="1"/>
    <col min="6151" max="6151" width="14.75" customWidth="1"/>
    <col min="6152" max="6152" width="12.375" customWidth="1"/>
    <col min="6153" max="6153" width="8.75" customWidth="1"/>
    <col min="6154" max="6154" width="7.375" customWidth="1"/>
    <col min="6401" max="6402" width="4.375" customWidth="1"/>
    <col min="6403" max="6403" width="15" customWidth="1"/>
    <col min="6404" max="6404" width="9.75" customWidth="1"/>
    <col min="6405" max="6405" width="5.125" customWidth="1"/>
    <col min="6406" max="6406" width="5.875" customWidth="1"/>
    <col min="6407" max="6407" width="14.75" customWidth="1"/>
    <col min="6408" max="6408" width="12.375" customWidth="1"/>
    <col min="6409" max="6409" width="8.75" customWidth="1"/>
    <col min="6410" max="6410" width="7.375" customWidth="1"/>
    <col min="6657" max="6658" width="4.375" customWidth="1"/>
    <col min="6659" max="6659" width="15" customWidth="1"/>
    <col min="6660" max="6660" width="9.75" customWidth="1"/>
    <col min="6661" max="6661" width="5.125" customWidth="1"/>
    <col min="6662" max="6662" width="5.875" customWidth="1"/>
    <col min="6663" max="6663" width="14.75" customWidth="1"/>
    <col min="6664" max="6664" width="12.375" customWidth="1"/>
    <col min="6665" max="6665" width="8.75" customWidth="1"/>
    <col min="6666" max="6666" width="7.375" customWidth="1"/>
    <col min="6913" max="6914" width="4.375" customWidth="1"/>
    <col min="6915" max="6915" width="15" customWidth="1"/>
    <col min="6916" max="6916" width="9.75" customWidth="1"/>
    <col min="6917" max="6917" width="5.125" customWidth="1"/>
    <col min="6918" max="6918" width="5.875" customWidth="1"/>
    <col min="6919" max="6919" width="14.75" customWidth="1"/>
    <col min="6920" max="6920" width="12.375" customWidth="1"/>
    <col min="6921" max="6921" width="8.75" customWidth="1"/>
    <col min="6922" max="6922" width="7.375" customWidth="1"/>
    <col min="7169" max="7170" width="4.375" customWidth="1"/>
    <col min="7171" max="7171" width="15" customWidth="1"/>
    <col min="7172" max="7172" width="9.75" customWidth="1"/>
    <col min="7173" max="7173" width="5.125" customWidth="1"/>
    <col min="7174" max="7174" width="5.875" customWidth="1"/>
    <col min="7175" max="7175" width="14.75" customWidth="1"/>
    <col min="7176" max="7176" width="12.375" customWidth="1"/>
    <col min="7177" max="7177" width="8.75" customWidth="1"/>
    <col min="7178" max="7178" width="7.375" customWidth="1"/>
    <col min="7425" max="7426" width="4.375" customWidth="1"/>
    <col min="7427" max="7427" width="15" customWidth="1"/>
    <col min="7428" max="7428" width="9.75" customWidth="1"/>
    <col min="7429" max="7429" width="5.125" customWidth="1"/>
    <col min="7430" max="7430" width="5.875" customWidth="1"/>
    <col min="7431" max="7431" width="14.75" customWidth="1"/>
    <col min="7432" max="7432" width="12.375" customWidth="1"/>
    <col min="7433" max="7433" width="8.75" customWidth="1"/>
    <col min="7434" max="7434" width="7.375" customWidth="1"/>
    <col min="7681" max="7682" width="4.375" customWidth="1"/>
    <col min="7683" max="7683" width="15" customWidth="1"/>
    <col min="7684" max="7684" width="9.75" customWidth="1"/>
    <col min="7685" max="7685" width="5.125" customWidth="1"/>
    <col min="7686" max="7686" width="5.875" customWidth="1"/>
    <col min="7687" max="7687" width="14.75" customWidth="1"/>
    <col min="7688" max="7688" width="12.375" customWidth="1"/>
    <col min="7689" max="7689" width="8.75" customWidth="1"/>
    <col min="7690" max="7690" width="7.375" customWidth="1"/>
    <col min="7937" max="7938" width="4.375" customWidth="1"/>
    <col min="7939" max="7939" width="15" customWidth="1"/>
    <col min="7940" max="7940" width="9.75" customWidth="1"/>
    <col min="7941" max="7941" width="5.125" customWidth="1"/>
    <col min="7942" max="7942" width="5.875" customWidth="1"/>
    <col min="7943" max="7943" width="14.75" customWidth="1"/>
    <col min="7944" max="7944" width="12.375" customWidth="1"/>
    <col min="7945" max="7945" width="8.75" customWidth="1"/>
    <col min="7946" max="7946" width="7.375" customWidth="1"/>
    <col min="8193" max="8194" width="4.375" customWidth="1"/>
    <col min="8195" max="8195" width="15" customWidth="1"/>
    <col min="8196" max="8196" width="9.75" customWidth="1"/>
    <col min="8197" max="8197" width="5.125" customWidth="1"/>
    <col min="8198" max="8198" width="5.875" customWidth="1"/>
    <col min="8199" max="8199" width="14.75" customWidth="1"/>
    <col min="8200" max="8200" width="12.375" customWidth="1"/>
    <col min="8201" max="8201" width="8.75" customWidth="1"/>
    <col min="8202" max="8202" width="7.375" customWidth="1"/>
    <col min="8449" max="8450" width="4.375" customWidth="1"/>
    <col min="8451" max="8451" width="15" customWidth="1"/>
    <col min="8452" max="8452" width="9.75" customWidth="1"/>
    <col min="8453" max="8453" width="5.125" customWidth="1"/>
    <col min="8454" max="8454" width="5.875" customWidth="1"/>
    <col min="8455" max="8455" width="14.75" customWidth="1"/>
    <col min="8456" max="8456" width="12.375" customWidth="1"/>
    <col min="8457" max="8457" width="8.75" customWidth="1"/>
    <col min="8458" max="8458" width="7.375" customWidth="1"/>
    <col min="8705" max="8706" width="4.375" customWidth="1"/>
    <col min="8707" max="8707" width="15" customWidth="1"/>
    <col min="8708" max="8708" width="9.75" customWidth="1"/>
    <col min="8709" max="8709" width="5.125" customWidth="1"/>
    <col min="8710" max="8710" width="5.875" customWidth="1"/>
    <col min="8711" max="8711" width="14.75" customWidth="1"/>
    <col min="8712" max="8712" width="12.375" customWidth="1"/>
    <col min="8713" max="8713" width="8.75" customWidth="1"/>
    <col min="8714" max="8714" width="7.375" customWidth="1"/>
    <col min="8961" max="8962" width="4.375" customWidth="1"/>
    <col min="8963" max="8963" width="15" customWidth="1"/>
    <col min="8964" max="8964" width="9.75" customWidth="1"/>
    <col min="8965" max="8965" width="5.125" customWidth="1"/>
    <col min="8966" max="8966" width="5.875" customWidth="1"/>
    <col min="8967" max="8967" width="14.75" customWidth="1"/>
    <col min="8968" max="8968" width="12.375" customWidth="1"/>
    <col min="8969" max="8969" width="8.75" customWidth="1"/>
    <col min="8970" max="8970" width="7.375" customWidth="1"/>
    <col min="9217" max="9218" width="4.375" customWidth="1"/>
    <col min="9219" max="9219" width="15" customWidth="1"/>
    <col min="9220" max="9220" width="9.75" customWidth="1"/>
    <col min="9221" max="9221" width="5.125" customWidth="1"/>
    <col min="9222" max="9222" width="5.875" customWidth="1"/>
    <col min="9223" max="9223" width="14.75" customWidth="1"/>
    <col min="9224" max="9224" width="12.375" customWidth="1"/>
    <col min="9225" max="9225" width="8.75" customWidth="1"/>
    <col min="9226" max="9226" width="7.375" customWidth="1"/>
    <col min="9473" max="9474" width="4.375" customWidth="1"/>
    <col min="9475" max="9475" width="15" customWidth="1"/>
    <col min="9476" max="9476" width="9.75" customWidth="1"/>
    <col min="9477" max="9477" width="5.125" customWidth="1"/>
    <col min="9478" max="9478" width="5.875" customWidth="1"/>
    <col min="9479" max="9479" width="14.75" customWidth="1"/>
    <col min="9480" max="9480" width="12.375" customWidth="1"/>
    <col min="9481" max="9481" width="8.75" customWidth="1"/>
    <col min="9482" max="9482" width="7.375" customWidth="1"/>
    <col min="9729" max="9730" width="4.375" customWidth="1"/>
    <col min="9731" max="9731" width="15" customWidth="1"/>
    <col min="9732" max="9732" width="9.75" customWidth="1"/>
    <col min="9733" max="9733" width="5.125" customWidth="1"/>
    <col min="9734" max="9734" width="5.875" customWidth="1"/>
    <col min="9735" max="9735" width="14.75" customWidth="1"/>
    <col min="9736" max="9736" width="12.375" customWidth="1"/>
    <col min="9737" max="9737" width="8.75" customWidth="1"/>
    <col min="9738" max="9738" width="7.375" customWidth="1"/>
    <col min="9985" max="9986" width="4.375" customWidth="1"/>
    <col min="9987" max="9987" width="15" customWidth="1"/>
    <col min="9988" max="9988" width="9.75" customWidth="1"/>
    <col min="9989" max="9989" width="5.125" customWidth="1"/>
    <col min="9990" max="9990" width="5.875" customWidth="1"/>
    <col min="9991" max="9991" width="14.75" customWidth="1"/>
    <col min="9992" max="9992" width="12.375" customWidth="1"/>
    <col min="9993" max="9993" width="8.75" customWidth="1"/>
    <col min="9994" max="9994" width="7.375" customWidth="1"/>
    <col min="10241" max="10242" width="4.375" customWidth="1"/>
    <col min="10243" max="10243" width="15" customWidth="1"/>
    <col min="10244" max="10244" width="9.75" customWidth="1"/>
    <col min="10245" max="10245" width="5.125" customWidth="1"/>
    <col min="10246" max="10246" width="5.875" customWidth="1"/>
    <col min="10247" max="10247" width="14.75" customWidth="1"/>
    <col min="10248" max="10248" width="12.375" customWidth="1"/>
    <col min="10249" max="10249" width="8.75" customWidth="1"/>
    <col min="10250" max="10250" width="7.375" customWidth="1"/>
    <col min="10497" max="10498" width="4.375" customWidth="1"/>
    <col min="10499" max="10499" width="15" customWidth="1"/>
    <col min="10500" max="10500" width="9.75" customWidth="1"/>
    <col min="10501" max="10501" width="5.125" customWidth="1"/>
    <col min="10502" max="10502" width="5.875" customWidth="1"/>
    <col min="10503" max="10503" width="14.75" customWidth="1"/>
    <col min="10504" max="10504" width="12.375" customWidth="1"/>
    <col min="10505" max="10505" width="8.75" customWidth="1"/>
    <col min="10506" max="10506" width="7.375" customWidth="1"/>
    <col min="10753" max="10754" width="4.375" customWidth="1"/>
    <col min="10755" max="10755" width="15" customWidth="1"/>
    <col min="10756" max="10756" width="9.75" customWidth="1"/>
    <col min="10757" max="10757" width="5.125" customWidth="1"/>
    <col min="10758" max="10758" width="5.875" customWidth="1"/>
    <col min="10759" max="10759" width="14.75" customWidth="1"/>
    <col min="10760" max="10760" width="12.375" customWidth="1"/>
    <col min="10761" max="10761" width="8.75" customWidth="1"/>
    <col min="10762" max="10762" width="7.375" customWidth="1"/>
    <col min="11009" max="11010" width="4.375" customWidth="1"/>
    <col min="11011" max="11011" width="15" customWidth="1"/>
    <col min="11012" max="11012" width="9.75" customWidth="1"/>
    <col min="11013" max="11013" width="5.125" customWidth="1"/>
    <col min="11014" max="11014" width="5.875" customWidth="1"/>
    <col min="11015" max="11015" width="14.75" customWidth="1"/>
    <col min="11016" max="11016" width="12.375" customWidth="1"/>
    <col min="11017" max="11017" width="8.75" customWidth="1"/>
    <col min="11018" max="11018" width="7.375" customWidth="1"/>
    <col min="11265" max="11266" width="4.375" customWidth="1"/>
    <col min="11267" max="11267" width="15" customWidth="1"/>
    <col min="11268" max="11268" width="9.75" customWidth="1"/>
    <col min="11269" max="11269" width="5.125" customWidth="1"/>
    <col min="11270" max="11270" width="5.875" customWidth="1"/>
    <col min="11271" max="11271" width="14.75" customWidth="1"/>
    <col min="11272" max="11272" width="12.375" customWidth="1"/>
    <col min="11273" max="11273" width="8.75" customWidth="1"/>
    <col min="11274" max="11274" width="7.375" customWidth="1"/>
    <col min="11521" max="11522" width="4.375" customWidth="1"/>
    <col min="11523" max="11523" width="15" customWidth="1"/>
    <col min="11524" max="11524" width="9.75" customWidth="1"/>
    <col min="11525" max="11525" width="5.125" customWidth="1"/>
    <col min="11526" max="11526" width="5.875" customWidth="1"/>
    <col min="11527" max="11527" width="14.75" customWidth="1"/>
    <col min="11528" max="11528" width="12.375" customWidth="1"/>
    <col min="11529" max="11529" width="8.75" customWidth="1"/>
    <col min="11530" max="11530" width="7.375" customWidth="1"/>
    <col min="11777" max="11778" width="4.375" customWidth="1"/>
    <col min="11779" max="11779" width="15" customWidth="1"/>
    <col min="11780" max="11780" width="9.75" customWidth="1"/>
    <col min="11781" max="11781" width="5.125" customWidth="1"/>
    <col min="11782" max="11782" width="5.875" customWidth="1"/>
    <col min="11783" max="11783" width="14.75" customWidth="1"/>
    <col min="11784" max="11784" width="12.375" customWidth="1"/>
    <col min="11785" max="11785" width="8.75" customWidth="1"/>
    <col min="11786" max="11786" width="7.375" customWidth="1"/>
    <col min="12033" max="12034" width="4.375" customWidth="1"/>
    <col min="12035" max="12035" width="15" customWidth="1"/>
    <col min="12036" max="12036" width="9.75" customWidth="1"/>
    <col min="12037" max="12037" width="5.125" customWidth="1"/>
    <col min="12038" max="12038" width="5.875" customWidth="1"/>
    <col min="12039" max="12039" width="14.75" customWidth="1"/>
    <col min="12040" max="12040" width="12.375" customWidth="1"/>
    <col min="12041" max="12041" width="8.75" customWidth="1"/>
    <col min="12042" max="12042" width="7.375" customWidth="1"/>
    <col min="12289" max="12290" width="4.375" customWidth="1"/>
    <col min="12291" max="12291" width="15" customWidth="1"/>
    <col min="12292" max="12292" width="9.75" customWidth="1"/>
    <col min="12293" max="12293" width="5.125" customWidth="1"/>
    <col min="12294" max="12294" width="5.875" customWidth="1"/>
    <col min="12295" max="12295" width="14.75" customWidth="1"/>
    <col min="12296" max="12296" width="12.375" customWidth="1"/>
    <col min="12297" max="12297" width="8.75" customWidth="1"/>
    <col min="12298" max="12298" width="7.375" customWidth="1"/>
    <col min="12545" max="12546" width="4.375" customWidth="1"/>
    <col min="12547" max="12547" width="15" customWidth="1"/>
    <col min="12548" max="12548" width="9.75" customWidth="1"/>
    <col min="12549" max="12549" width="5.125" customWidth="1"/>
    <col min="12550" max="12550" width="5.875" customWidth="1"/>
    <col min="12551" max="12551" width="14.75" customWidth="1"/>
    <col min="12552" max="12552" width="12.375" customWidth="1"/>
    <col min="12553" max="12553" width="8.75" customWidth="1"/>
    <col min="12554" max="12554" width="7.375" customWidth="1"/>
    <col min="12801" max="12802" width="4.375" customWidth="1"/>
    <col min="12803" max="12803" width="15" customWidth="1"/>
    <col min="12804" max="12804" width="9.75" customWidth="1"/>
    <col min="12805" max="12805" width="5.125" customWidth="1"/>
    <col min="12806" max="12806" width="5.875" customWidth="1"/>
    <col min="12807" max="12807" width="14.75" customWidth="1"/>
    <col min="12808" max="12808" width="12.375" customWidth="1"/>
    <col min="12809" max="12809" width="8.75" customWidth="1"/>
    <col min="12810" max="12810" width="7.375" customWidth="1"/>
    <col min="13057" max="13058" width="4.375" customWidth="1"/>
    <col min="13059" max="13059" width="15" customWidth="1"/>
    <col min="13060" max="13060" width="9.75" customWidth="1"/>
    <col min="13061" max="13061" width="5.125" customWidth="1"/>
    <col min="13062" max="13062" width="5.875" customWidth="1"/>
    <col min="13063" max="13063" width="14.75" customWidth="1"/>
    <col min="13064" max="13064" width="12.375" customWidth="1"/>
    <col min="13065" max="13065" width="8.75" customWidth="1"/>
    <col min="13066" max="13066" width="7.375" customWidth="1"/>
    <col min="13313" max="13314" width="4.375" customWidth="1"/>
    <col min="13315" max="13315" width="15" customWidth="1"/>
    <col min="13316" max="13316" width="9.75" customWidth="1"/>
    <col min="13317" max="13317" width="5.125" customWidth="1"/>
    <col min="13318" max="13318" width="5.875" customWidth="1"/>
    <col min="13319" max="13319" width="14.75" customWidth="1"/>
    <col min="13320" max="13320" width="12.375" customWidth="1"/>
    <col min="13321" max="13321" width="8.75" customWidth="1"/>
    <col min="13322" max="13322" width="7.375" customWidth="1"/>
    <col min="13569" max="13570" width="4.375" customWidth="1"/>
    <col min="13571" max="13571" width="15" customWidth="1"/>
    <col min="13572" max="13572" width="9.75" customWidth="1"/>
    <col min="13573" max="13573" width="5.125" customWidth="1"/>
    <col min="13574" max="13574" width="5.875" customWidth="1"/>
    <col min="13575" max="13575" width="14.75" customWidth="1"/>
    <col min="13576" max="13576" width="12.375" customWidth="1"/>
    <col min="13577" max="13577" width="8.75" customWidth="1"/>
    <col min="13578" max="13578" width="7.375" customWidth="1"/>
    <col min="13825" max="13826" width="4.375" customWidth="1"/>
    <col min="13827" max="13827" width="15" customWidth="1"/>
    <col min="13828" max="13828" width="9.75" customWidth="1"/>
    <col min="13829" max="13829" width="5.125" customWidth="1"/>
    <col min="13830" max="13830" width="5.875" customWidth="1"/>
    <col min="13831" max="13831" width="14.75" customWidth="1"/>
    <col min="13832" max="13832" width="12.375" customWidth="1"/>
    <col min="13833" max="13833" width="8.75" customWidth="1"/>
    <col min="13834" max="13834" width="7.375" customWidth="1"/>
    <col min="14081" max="14082" width="4.375" customWidth="1"/>
    <col min="14083" max="14083" width="15" customWidth="1"/>
    <col min="14084" max="14084" width="9.75" customWidth="1"/>
    <col min="14085" max="14085" width="5.125" customWidth="1"/>
    <col min="14086" max="14086" width="5.875" customWidth="1"/>
    <col min="14087" max="14087" width="14.75" customWidth="1"/>
    <col min="14088" max="14088" width="12.375" customWidth="1"/>
    <col min="14089" max="14089" width="8.75" customWidth="1"/>
    <col min="14090" max="14090" width="7.375" customWidth="1"/>
    <col min="14337" max="14338" width="4.375" customWidth="1"/>
    <col min="14339" max="14339" width="15" customWidth="1"/>
    <col min="14340" max="14340" width="9.75" customWidth="1"/>
    <col min="14341" max="14341" width="5.125" customWidth="1"/>
    <col min="14342" max="14342" width="5.875" customWidth="1"/>
    <col min="14343" max="14343" width="14.75" customWidth="1"/>
    <col min="14344" max="14344" width="12.375" customWidth="1"/>
    <col min="14345" max="14345" width="8.75" customWidth="1"/>
    <col min="14346" max="14346" width="7.375" customWidth="1"/>
    <col min="14593" max="14594" width="4.375" customWidth="1"/>
    <col min="14595" max="14595" width="15" customWidth="1"/>
    <col min="14596" max="14596" width="9.75" customWidth="1"/>
    <col min="14597" max="14597" width="5.125" customWidth="1"/>
    <col min="14598" max="14598" width="5.875" customWidth="1"/>
    <col min="14599" max="14599" width="14.75" customWidth="1"/>
    <col min="14600" max="14600" width="12.375" customWidth="1"/>
    <col min="14601" max="14601" width="8.75" customWidth="1"/>
    <col min="14602" max="14602" width="7.375" customWidth="1"/>
    <col min="14849" max="14850" width="4.375" customWidth="1"/>
    <col min="14851" max="14851" width="15" customWidth="1"/>
    <col min="14852" max="14852" width="9.75" customWidth="1"/>
    <col min="14853" max="14853" width="5.125" customWidth="1"/>
    <col min="14854" max="14854" width="5.875" customWidth="1"/>
    <col min="14855" max="14855" width="14.75" customWidth="1"/>
    <col min="14856" max="14856" width="12.375" customWidth="1"/>
    <col min="14857" max="14857" width="8.75" customWidth="1"/>
    <col min="14858" max="14858" width="7.375" customWidth="1"/>
    <col min="15105" max="15106" width="4.375" customWidth="1"/>
    <col min="15107" max="15107" width="15" customWidth="1"/>
    <col min="15108" max="15108" width="9.75" customWidth="1"/>
    <col min="15109" max="15109" width="5.125" customWidth="1"/>
    <col min="15110" max="15110" width="5.875" customWidth="1"/>
    <col min="15111" max="15111" width="14.75" customWidth="1"/>
    <col min="15112" max="15112" width="12.375" customWidth="1"/>
    <col min="15113" max="15113" width="8.75" customWidth="1"/>
    <col min="15114" max="15114" width="7.375" customWidth="1"/>
    <col min="15361" max="15362" width="4.375" customWidth="1"/>
    <col min="15363" max="15363" width="15" customWidth="1"/>
    <col min="15364" max="15364" width="9.75" customWidth="1"/>
    <col min="15365" max="15365" width="5.125" customWidth="1"/>
    <col min="15366" max="15366" width="5.875" customWidth="1"/>
    <col min="15367" max="15367" width="14.75" customWidth="1"/>
    <col min="15368" max="15368" width="12.375" customWidth="1"/>
    <col min="15369" max="15369" width="8.75" customWidth="1"/>
    <col min="15370" max="15370" width="7.375" customWidth="1"/>
    <col min="15617" max="15618" width="4.375" customWidth="1"/>
    <col min="15619" max="15619" width="15" customWidth="1"/>
    <col min="15620" max="15620" width="9.75" customWidth="1"/>
    <col min="15621" max="15621" width="5.125" customWidth="1"/>
    <col min="15622" max="15622" width="5.875" customWidth="1"/>
    <col min="15623" max="15623" width="14.75" customWidth="1"/>
    <col min="15624" max="15624" width="12.375" customWidth="1"/>
    <col min="15625" max="15625" width="8.75" customWidth="1"/>
    <col min="15626" max="15626" width="7.375" customWidth="1"/>
    <col min="15873" max="15874" width="4.375" customWidth="1"/>
    <col min="15875" max="15875" width="15" customWidth="1"/>
    <col min="15876" max="15876" width="9.75" customWidth="1"/>
    <col min="15877" max="15877" width="5.125" customWidth="1"/>
    <col min="15878" max="15878" width="5.875" customWidth="1"/>
    <col min="15879" max="15879" width="14.75" customWidth="1"/>
    <col min="15880" max="15880" width="12.375" customWidth="1"/>
    <col min="15881" max="15881" width="8.75" customWidth="1"/>
    <col min="15882" max="15882" width="7.375" customWidth="1"/>
    <col min="16129" max="16130" width="4.375" customWidth="1"/>
    <col min="16131" max="16131" width="15" customWidth="1"/>
    <col min="16132" max="16132" width="9.75" customWidth="1"/>
    <col min="16133" max="16133" width="5.125" customWidth="1"/>
    <col min="16134" max="16134" width="5.875" customWidth="1"/>
    <col min="16135" max="16135" width="14.75" customWidth="1"/>
    <col min="16136" max="16136" width="12.375" customWidth="1"/>
    <col min="16137" max="16137" width="8.75" customWidth="1"/>
    <col min="16138" max="16138" width="7.375" customWidth="1"/>
  </cols>
  <sheetData>
    <row r="1" spans="1:10">
      <c r="A1" t="s">
        <v>1689</v>
      </c>
    </row>
    <row r="2" spans="1:10" ht="42.75" customHeight="1">
      <c r="A2" s="343" t="s">
        <v>1690</v>
      </c>
      <c r="B2" s="343"/>
      <c r="C2" s="343"/>
      <c r="D2" s="343"/>
      <c r="E2" s="343"/>
      <c r="F2" s="343"/>
      <c r="G2" s="343"/>
      <c r="H2" s="343"/>
      <c r="I2" s="343"/>
      <c r="J2" s="343"/>
    </row>
    <row r="3" spans="1:10" ht="21.6" customHeight="1">
      <c r="B3" s="155"/>
      <c r="J3" s="157"/>
    </row>
    <row r="4" spans="1:10" ht="33" customHeight="1">
      <c r="A4" s="341" t="s">
        <v>1304</v>
      </c>
      <c r="B4" s="341"/>
      <c r="C4" s="341"/>
      <c r="D4" s="341"/>
      <c r="E4" s="341" t="s">
        <v>1305</v>
      </c>
      <c r="F4" s="341"/>
      <c r="G4" s="341"/>
      <c r="H4" s="341"/>
      <c r="I4" s="341"/>
      <c r="J4" s="341" t="s">
        <v>39</v>
      </c>
    </row>
    <row r="5" spans="1:10" ht="30.75" customHeight="1">
      <c r="A5" s="341" t="s">
        <v>1223</v>
      </c>
      <c r="B5" s="341"/>
      <c r="C5" s="341" t="s">
        <v>1306</v>
      </c>
      <c r="D5" s="344" t="s">
        <v>1307</v>
      </c>
      <c r="E5" s="341" t="s">
        <v>1308</v>
      </c>
      <c r="F5" s="341"/>
      <c r="G5" s="341" t="s">
        <v>1306</v>
      </c>
      <c r="H5" s="345" t="s">
        <v>1309</v>
      </c>
      <c r="I5" s="341" t="s">
        <v>1310</v>
      </c>
      <c r="J5" s="341"/>
    </row>
    <row r="6" spans="1:10" ht="30.75" customHeight="1">
      <c r="A6" s="158" t="s">
        <v>1311</v>
      </c>
      <c r="B6" s="105" t="s">
        <v>1312</v>
      </c>
      <c r="C6" s="341"/>
      <c r="D6" s="344"/>
      <c r="E6" s="107" t="s">
        <v>1311</v>
      </c>
      <c r="F6" s="105" t="s">
        <v>1312</v>
      </c>
      <c r="G6" s="341"/>
      <c r="H6" s="346"/>
      <c r="I6" s="341"/>
      <c r="J6" s="105"/>
    </row>
    <row r="7" spans="1:10" ht="46.15" customHeight="1">
      <c r="A7" s="159">
        <v>501</v>
      </c>
      <c r="B7" s="160"/>
      <c r="C7" s="115" t="s">
        <v>1313</v>
      </c>
      <c r="D7" s="117">
        <f>SUM(D8:D17)</f>
        <v>664.49</v>
      </c>
      <c r="E7" s="110">
        <v>301</v>
      </c>
      <c r="F7" s="115"/>
      <c r="G7" s="115" t="s">
        <v>1314</v>
      </c>
      <c r="H7" s="117">
        <f>SUM(H8:H17)</f>
        <v>664.49</v>
      </c>
      <c r="I7" s="117"/>
      <c r="J7" s="115"/>
    </row>
    <row r="8" spans="1:10" ht="46.15" customHeight="1">
      <c r="A8" s="342"/>
      <c r="B8" s="338" t="s">
        <v>1315</v>
      </c>
      <c r="C8" s="330" t="s">
        <v>1316</v>
      </c>
      <c r="D8" s="339">
        <v>439.39</v>
      </c>
      <c r="E8" s="340"/>
      <c r="F8" s="160" t="s">
        <v>1315</v>
      </c>
      <c r="G8" s="115" t="s">
        <v>1317</v>
      </c>
      <c r="H8" s="117">
        <v>147.02000000000001</v>
      </c>
      <c r="I8" s="117"/>
      <c r="J8" s="115"/>
    </row>
    <row r="9" spans="1:10" ht="46.15" customHeight="1">
      <c r="A9" s="342"/>
      <c r="B9" s="338"/>
      <c r="C9" s="330"/>
      <c r="D9" s="339"/>
      <c r="E9" s="340"/>
      <c r="F9" s="160" t="s">
        <v>1318</v>
      </c>
      <c r="G9" s="115" t="s">
        <v>1319</v>
      </c>
      <c r="H9" s="117">
        <v>258.57</v>
      </c>
      <c r="I9" s="117"/>
      <c r="J9" s="115"/>
    </row>
    <row r="10" spans="1:10" ht="46.15" customHeight="1">
      <c r="A10" s="342"/>
      <c r="B10" s="338"/>
      <c r="C10" s="330"/>
      <c r="D10" s="339"/>
      <c r="E10" s="340"/>
      <c r="F10" s="160" t="s">
        <v>1320</v>
      </c>
      <c r="G10" s="115" t="s">
        <v>1321</v>
      </c>
      <c r="H10" s="117">
        <v>33.799999999999997</v>
      </c>
      <c r="I10" s="117"/>
      <c r="J10" s="115"/>
    </row>
    <row r="11" spans="1:10" ht="46.15" customHeight="1">
      <c r="A11" s="335"/>
      <c r="B11" s="338" t="s">
        <v>1318</v>
      </c>
      <c r="C11" s="330" t="s">
        <v>1322</v>
      </c>
      <c r="D11" s="339">
        <v>144.62</v>
      </c>
      <c r="E11" s="340"/>
      <c r="F11" s="160" t="s">
        <v>1323</v>
      </c>
      <c r="G11" s="115" t="s">
        <v>1324</v>
      </c>
      <c r="H11" s="117">
        <v>63.92</v>
      </c>
      <c r="I11" s="117"/>
      <c r="J11" s="115"/>
    </row>
    <row r="12" spans="1:10" ht="46.15" customHeight="1">
      <c r="A12" s="336"/>
      <c r="B12" s="338"/>
      <c r="C12" s="330"/>
      <c r="D12" s="339"/>
      <c r="E12" s="340"/>
      <c r="F12" s="160" t="s">
        <v>1325</v>
      </c>
      <c r="G12" s="115" t="s">
        <v>1326</v>
      </c>
      <c r="H12" s="117">
        <v>31.96</v>
      </c>
      <c r="I12" s="117"/>
      <c r="J12" s="115"/>
    </row>
    <row r="13" spans="1:10" ht="46.15" customHeight="1">
      <c r="A13" s="336"/>
      <c r="B13" s="338"/>
      <c r="C13" s="330"/>
      <c r="D13" s="339"/>
      <c r="E13" s="340"/>
      <c r="F13" s="161">
        <v>10</v>
      </c>
      <c r="G13" s="115" t="s">
        <v>1327</v>
      </c>
      <c r="H13" s="117">
        <v>31.96</v>
      </c>
      <c r="I13" s="117"/>
      <c r="J13" s="115"/>
    </row>
    <row r="14" spans="1:10" ht="46.15" customHeight="1">
      <c r="A14" s="336"/>
      <c r="B14" s="338"/>
      <c r="C14" s="330"/>
      <c r="D14" s="339"/>
      <c r="E14" s="340"/>
      <c r="F14" s="161">
        <v>11</v>
      </c>
      <c r="G14" s="115" t="s">
        <v>1328</v>
      </c>
      <c r="H14" s="117">
        <v>11.99</v>
      </c>
      <c r="I14" s="117"/>
      <c r="J14" s="115"/>
    </row>
    <row r="15" spans="1:10" ht="46.15" customHeight="1">
      <c r="A15" s="337"/>
      <c r="B15" s="338"/>
      <c r="C15" s="330"/>
      <c r="D15" s="339"/>
      <c r="E15" s="340"/>
      <c r="F15" s="161">
        <v>12</v>
      </c>
      <c r="G15" s="115" t="s">
        <v>1329</v>
      </c>
      <c r="H15" s="117">
        <v>4.79</v>
      </c>
      <c r="I15" s="117"/>
      <c r="J15" s="115"/>
    </row>
    <row r="16" spans="1:10" ht="46.15" customHeight="1">
      <c r="A16" s="159"/>
      <c r="B16" s="160" t="s">
        <v>1320</v>
      </c>
      <c r="C16" s="115" t="s">
        <v>1330</v>
      </c>
      <c r="D16" s="117">
        <v>47.94</v>
      </c>
      <c r="E16" s="110"/>
      <c r="F16" s="160">
        <v>13</v>
      </c>
      <c r="G16" s="115" t="s">
        <v>1330</v>
      </c>
      <c r="H16" s="117">
        <v>47.94</v>
      </c>
      <c r="I16" s="117"/>
      <c r="J16" s="115"/>
    </row>
    <row r="17" spans="1:10" ht="35.1" customHeight="1">
      <c r="A17" s="159"/>
      <c r="B17" s="160" t="s">
        <v>1331</v>
      </c>
      <c r="C17" s="115" t="s">
        <v>1332</v>
      </c>
      <c r="D17" s="117">
        <v>32.54</v>
      </c>
      <c r="E17" s="110"/>
      <c r="F17" s="160" t="s">
        <v>1331</v>
      </c>
      <c r="G17" s="115" t="s">
        <v>1332</v>
      </c>
      <c r="H17" s="117">
        <v>32.54</v>
      </c>
      <c r="I17" s="117"/>
      <c r="J17" s="115"/>
    </row>
    <row r="18" spans="1:10" ht="35.1" customHeight="1">
      <c r="A18" s="159" t="s">
        <v>1333</v>
      </c>
      <c r="B18" s="160"/>
      <c r="C18" s="115" t="s">
        <v>1334</v>
      </c>
      <c r="D18" s="117">
        <f>SUM(D19:D24)</f>
        <v>74.22</v>
      </c>
      <c r="E18" s="110">
        <v>302</v>
      </c>
      <c r="F18" s="160"/>
      <c r="G18" s="115" t="s">
        <v>1335</v>
      </c>
      <c r="H18" s="117"/>
      <c r="I18" s="117">
        <f>SUM(I19:I33)</f>
        <v>74.22</v>
      </c>
      <c r="J18" s="115"/>
    </row>
    <row r="19" spans="1:10" ht="35.1" customHeight="1">
      <c r="A19" s="159"/>
      <c r="B19" s="160" t="s">
        <v>1336</v>
      </c>
      <c r="C19" s="115" t="s">
        <v>1337</v>
      </c>
      <c r="D19" s="117">
        <v>42.47</v>
      </c>
      <c r="E19" s="110"/>
      <c r="F19" s="115" t="s">
        <v>1338</v>
      </c>
      <c r="G19" s="115" t="s">
        <v>1339</v>
      </c>
      <c r="H19" s="117"/>
      <c r="I19" s="117">
        <v>5.8</v>
      </c>
      <c r="J19" s="115"/>
    </row>
    <row r="20" spans="1:10" ht="35.1" customHeight="1">
      <c r="A20" s="159"/>
      <c r="B20" s="160" t="s">
        <v>1340</v>
      </c>
      <c r="C20" s="115" t="s">
        <v>1341</v>
      </c>
      <c r="D20" s="117">
        <v>2</v>
      </c>
      <c r="E20" s="110"/>
      <c r="F20" s="115" t="s">
        <v>1318</v>
      </c>
      <c r="G20" s="115" t="s">
        <v>1342</v>
      </c>
      <c r="H20" s="117"/>
      <c r="I20" s="117">
        <v>0.87</v>
      </c>
      <c r="J20" s="115"/>
    </row>
    <row r="21" spans="1:10" ht="35.1" customHeight="1">
      <c r="A21" s="159"/>
      <c r="B21" s="160" t="s">
        <v>1343</v>
      </c>
      <c r="C21" s="115" t="s">
        <v>1344</v>
      </c>
      <c r="D21" s="117">
        <v>2.9</v>
      </c>
      <c r="E21" s="110"/>
      <c r="F21" s="115" t="s">
        <v>1345</v>
      </c>
      <c r="G21" s="115" t="s">
        <v>1346</v>
      </c>
      <c r="H21" s="117"/>
      <c r="I21" s="117">
        <v>0.28999999999999998</v>
      </c>
      <c r="J21" s="115"/>
    </row>
    <row r="22" spans="1:10" ht="35.1" customHeight="1">
      <c r="A22" s="159"/>
      <c r="B22" s="160" t="s">
        <v>1323</v>
      </c>
      <c r="C22" s="115" t="s">
        <v>1347</v>
      </c>
      <c r="D22" s="117">
        <v>19.600000000000001</v>
      </c>
      <c r="E22" s="110"/>
      <c r="F22" s="115" t="s">
        <v>1348</v>
      </c>
      <c r="G22" s="115" t="s">
        <v>1349</v>
      </c>
      <c r="H22" s="117"/>
      <c r="I22" s="117">
        <v>2.3199999999999998</v>
      </c>
      <c r="J22" s="115"/>
    </row>
    <row r="23" spans="1:10" ht="35.1" customHeight="1">
      <c r="A23" s="159"/>
      <c r="B23" s="160" t="s">
        <v>1325</v>
      </c>
      <c r="C23" s="115" t="s">
        <v>1350</v>
      </c>
      <c r="D23" s="117">
        <v>1.45</v>
      </c>
      <c r="E23" s="110"/>
      <c r="F23" s="115" t="s">
        <v>1351</v>
      </c>
      <c r="G23" s="115" t="s">
        <v>1352</v>
      </c>
      <c r="H23" s="117"/>
      <c r="I23" s="117">
        <v>0.87</v>
      </c>
      <c r="J23" s="115"/>
    </row>
    <row r="24" spans="1:10" ht="35.1" customHeight="1">
      <c r="A24" s="159"/>
      <c r="B24" s="160" t="s">
        <v>1331</v>
      </c>
      <c r="C24" s="115" t="s">
        <v>1353</v>
      </c>
      <c r="D24" s="117">
        <v>5.8</v>
      </c>
      <c r="E24" s="110"/>
      <c r="F24" s="115" t="s">
        <v>1354</v>
      </c>
      <c r="G24" s="115" t="s">
        <v>1355</v>
      </c>
      <c r="H24" s="117"/>
      <c r="I24" s="117">
        <v>1.45</v>
      </c>
      <c r="J24" s="115"/>
    </row>
    <row r="25" spans="1:10" ht="35.1" customHeight="1">
      <c r="A25" s="159" t="s">
        <v>1356</v>
      </c>
      <c r="B25" s="160"/>
      <c r="C25" s="115" t="s">
        <v>1357</v>
      </c>
      <c r="D25" s="117">
        <v>27.26</v>
      </c>
      <c r="E25" s="110"/>
      <c r="F25" s="115" t="s">
        <v>1358</v>
      </c>
      <c r="G25" s="115" t="s">
        <v>1359</v>
      </c>
      <c r="H25" s="117"/>
      <c r="I25" s="117">
        <v>8</v>
      </c>
      <c r="J25" s="115"/>
    </row>
    <row r="26" spans="1:10" ht="35.1" customHeight="1">
      <c r="A26" s="159"/>
      <c r="B26" s="160" t="s">
        <v>1331</v>
      </c>
      <c r="C26" s="115" t="s">
        <v>1360</v>
      </c>
      <c r="D26" s="117">
        <v>27.26</v>
      </c>
      <c r="E26" s="110"/>
      <c r="F26" s="115" t="s">
        <v>1361</v>
      </c>
      <c r="G26" s="115" t="s">
        <v>1362</v>
      </c>
      <c r="H26" s="117"/>
      <c r="I26" s="117">
        <v>13.05</v>
      </c>
      <c r="J26" s="115"/>
    </row>
    <row r="27" spans="1:10" ht="35.1" customHeight="1">
      <c r="A27" s="159" t="s">
        <v>1363</v>
      </c>
      <c r="B27" s="160"/>
      <c r="C27" s="115" t="s">
        <v>1364</v>
      </c>
      <c r="D27" s="117">
        <v>1056.02</v>
      </c>
      <c r="E27" s="110"/>
      <c r="F27" s="115" t="s">
        <v>1365</v>
      </c>
      <c r="G27" s="115" t="s">
        <v>1350</v>
      </c>
      <c r="H27" s="117"/>
      <c r="I27" s="117">
        <v>1.45</v>
      </c>
      <c r="J27" s="115"/>
    </row>
    <row r="28" spans="1:10" ht="35.1" customHeight="1">
      <c r="A28" s="159"/>
      <c r="B28" s="160" t="s">
        <v>1366</v>
      </c>
      <c r="C28" s="115" t="s">
        <v>1367</v>
      </c>
      <c r="D28" s="117">
        <v>1056.02</v>
      </c>
      <c r="E28" s="110"/>
      <c r="F28" s="115">
        <v>15</v>
      </c>
      <c r="G28" s="115" t="s">
        <v>1341</v>
      </c>
      <c r="H28" s="117"/>
      <c r="I28" s="117">
        <v>2</v>
      </c>
      <c r="J28" s="115"/>
    </row>
    <row r="29" spans="1:10" ht="35.1" customHeight="1">
      <c r="A29" s="162"/>
      <c r="B29" s="160"/>
      <c r="C29" s="115"/>
      <c r="D29" s="117"/>
      <c r="E29" s="110"/>
      <c r="F29" s="115">
        <v>16</v>
      </c>
      <c r="G29" s="115" t="s">
        <v>1344</v>
      </c>
      <c r="H29" s="117"/>
      <c r="I29" s="117">
        <v>2.9</v>
      </c>
      <c r="J29" s="115"/>
    </row>
    <row r="30" spans="1:10" ht="35.1" customHeight="1">
      <c r="A30" s="162"/>
      <c r="B30" s="160"/>
      <c r="C30" s="115"/>
      <c r="D30" s="117"/>
      <c r="E30" s="110"/>
      <c r="F30" s="115">
        <v>28</v>
      </c>
      <c r="G30" s="115" t="s">
        <v>1368</v>
      </c>
      <c r="H30" s="117"/>
      <c r="I30" s="117">
        <v>8.93</v>
      </c>
      <c r="J30" s="115"/>
    </row>
    <row r="31" spans="1:10" ht="35.1" customHeight="1">
      <c r="A31" s="162"/>
      <c r="B31" s="160"/>
      <c r="C31" s="115"/>
      <c r="D31" s="117"/>
      <c r="E31" s="110"/>
      <c r="F31" s="160" t="s">
        <v>1369</v>
      </c>
      <c r="G31" s="115" t="s">
        <v>1370</v>
      </c>
      <c r="H31" s="117"/>
      <c r="I31" s="117">
        <v>0.89</v>
      </c>
      <c r="J31" s="115"/>
    </row>
    <row r="32" spans="1:10" ht="35.1" customHeight="1">
      <c r="A32" s="162"/>
      <c r="B32" s="160"/>
      <c r="C32" s="115"/>
      <c r="D32" s="117"/>
      <c r="E32" s="110"/>
      <c r="F32" s="115">
        <v>31</v>
      </c>
      <c r="G32" s="115" t="s">
        <v>1347</v>
      </c>
      <c r="H32" s="117"/>
      <c r="I32" s="117">
        <v>19.600000000000001</v>
      </c>
      <c r="J32" s="115"/>
    </row>
    <row r="33" spans="1:11" ht="35.1" customHeight="1">
      <c r="A33" s="162"/>
      <c r="B33" s="160"/>
      <c r="C33" s="115"/>
      <c r="D33" s="117"/>
      <c r="E33" s="110"/>
      <c r="F33" s="115">
        <v>99</v>
      </c>
      <c r="G33" s="115" t="s">
        <v>1353</v>
      </c>
      <c r="H33" s="117"/>
      <c r="I33" s="117">
        <v>5.8</v>
      </c>
      <c r="J33" s="115"/>
    </row>
    <row r="34" spans="1:11" ht="35.1" customHeight="1">
      <c r="A34" s="162"/>
      <c r="B34" s="160"/>
      <c r="C34" s="115"/>
      <c r="D34" s="117"/>
      <c r="E34" s="110">
        <v>303</v>
      </c>
      <c r="F34" s="160"/>
      <c r="G34" s="115" t="s">
        <v>1357</v>
      </c>
      <c r="H34" s="117">
        <v>27.26</v>
      </c>
      <c r="I34" s="117"/>
      <c r="J34" s="115"/>
    </row>
    <row r="35" spans="1:11" ht="35.1" customHeight="1">
      <c r="A35" s="162"/>
      <c r="B35" s="160"/>
      <c r="C35" s="115"/>
      <c r="D35" s="117"/>
      <c r="E35" s="110"/>
      <c r="F35" s="160" t="s">
        <v>1331</v>
      </c>
      <c r="G35" s="115" t="s">
        <v>1360</v>
      </c>
      <c r="H35" s="117">
        <v>27.26</v>
      </c>
      <c r="I35" s="117"/>
      <c r="J35" s="115"/>
    </row>
    <row r="36" spans="1:11" ht="35.1" customHeight="1">
      <c r="A36" s="127"/>
      <c r="B36" s="330" t="s">
        <v>1122</v>
      </c>
      <c r="C36" s="330"/>
      <c r="D36" s="117">
        <f>D7+D18+D25+D27</f>
        <v>1821.99</v>
      </c>
      <c r="E36" s="110"/>
      <c r="F36" s="115"/>
      <c r="G36" s="115"/>
      <c r="H36" s="117">
        <f>H7+H34</f>
        <v>691.75</v>
      </c>
      <c r="I36" s="117">
        <f>I18</f>
        <v>74.22</v>
      </c>
      <c r="J36" s="115"/>
      <c r="K36" t="s">
        <v>1371</v>
      </c>
    </row>
  </sheetData>
  <mergeCells count="22">
    <mergeCell ref="A2:J2"/>
    <mergeCell ref="A4:D4"/>
    <mergeCell ref="E4:I4"/>
    <mergeCell ref="J4:J5"/>
    <mergeCell ref="A5:B5"/>
    <mergeCell ref="C5:C6"/>
    <mergeCell ref="D5:D6"/>
    <mergeCell ref="E5:F5"/>
    <mergeCell ref="G5:G6"/>
    <mergeCell ref="H5:H6"/>
    <mergeCell ref="B36:C36"/>
    <mergeCell ref="I5:I6"/>
    <mergeCell ref="A8:A10"/>
    <mergeCell ref="B8:B10"/>
    <mergeCell ref="C8:C10"/>
    <mergeCell ref="D8:D10"/>
    <mergeCell ref="E8:E10"/>
    <mergeCell ref="A11:A15"/>
    <mergeCell ref="B11:B15"/>
    <mergeCell ref="C11:C15"/>
    <mergeCell ref="D11:D15"/>
    <mergeCell ref="E11:E15"/>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R9"/>
  <sheetViews>
    <sheetView workbookViewId="0">
      <selection activeCell="L7" sqref="L7"/>
    </sheetView>
  </sheetViews>
  <sheetFormatPr defaultRowHeight="13.5"/>
  <cols>
    <col min="1" max="18" width="6.875" customWidth="1"/>
    <col min="257" max="274" width="6.875" customWidth="1"/>
    <col min="513" max="530" width="6.875" customWidth="1"/>
    <col min="769" max="786" width="6.875" customWidth="1"/>
    <col min="1025" max="1042" width="6.875" customWidth="1"/>
    <col min="1281" max="1298" width="6.875" customWidth="1"/>
    <col min="1537" max="1554" width="6.875" customWidth="1"/>
    <col min="1793" max="1810" width="6.875" customWidth="1"/>
    <col min="2049" max="2066" width="6.875" customWidth="1"/>
    <col min="2305" max="2322" width="6.875" customWidth="1"/>
    <col min="2561" max="2578" width="6.875" customWidth="1"/>
    <col min="2817" max="2834" width="6.875" customWidth="1"/>
    <col min="3073" max="3090" width="6.875" customWidth="1"/>
    <col min="3329" max="3346" width="6.875" customWidth="1"/>
    <col min="3585" max="3602" width="6.875" customWidth="1"/>
    <col min="3841" max="3858" width="6.875" customWidth="1"/>
    <col min="4097" max="4114" width="6.875" customWidth="1"/>
    <col min="4353" max="4370" width="6.875" customWidth="1"/>
    <col min="4609" max="4626" width="6.875" customWidth="1"/>
    <col min="4865" max="4882" width="6.875" customWidth="1"/>
    <col min="5121" max="5138" width="6.875" customWidth="1"/>
    <col min="5377" max="5394" width="6.875" customWidth="1"/>
    <col min="5633" max="5650" width="6.875" customWidth="1"/>
    <col min="5889" max="5906" width="6.875" customWidth="1"/>
    <col min="6145" max="6162" width="6.875" customWidth="1"/>
    <col min="6401" max="6418" width="6.875" customWidth="1"/>
    <col min="6657" max="6674" width="6.875" customWidth="1"/>
    <col min="6913" max="6930" width="6.875" customWidth="1"/>
    <col min="7169" max="7186" width="6.875" customWidth="1"/>
    <col min="7425" max="7442" width="6.875" customWidth="1"/>
    <col min="7681" max="7698" width="6.875" customWidth="1"/>
    <col min="7937" max="7954" width="6.875" customWidth="1"/>
    <col min="8193" max="8210" width="6.875" customWidth="1"/>
    <col min="8449" max="8466" width="6.875" customWidth="1"/>
    <col min="8705" max="8722" width="6.875" customWidth="1"/>
    <col min="8961" max="8978" width="6.875" customWidth="1"/>
    <col min="9217" max="9234" width="6.875" customWidth="1"/>
    <col min="9473" max="9490" width="6.875" customWidth="1"/>
    <col min="9729" max="9746" width="6.875" customWidth="1"/>
    <col min="9985" max="10002" width="6.875" customWidth="1"/>
    <col min="10241" max="10258" width="6.875" customWidth="1"/>
    <col min="10497" max="10514" width="6.875" customWidth="1"/>
    <col min="10753" max="10770" width="6.875" customWidth="1"/>
    <col min="11009" max="11026" width="6.875" customWidth="1"/>
    <col min="11265" max="11282" width="6.875" customWidth="1"/>
    <col min="11521" max="11538" width="6.875" customWidth="1"/>
    <col min="11777" max="11794" width="6.875" customWidth="1"/>
    <col min="12033" max="12050" width="6.875" customWidth="1"/>
    <col min="12289" max="12306" width="6.875" customWidth="1"/>
    <col min="12545" max="12562" width="6.875" customWidth="1"/>
    <col min="12801" max="12818" width="6.875" customWidth="1"/>
    <col min="13057" max="13074" width="6.875" customWidth="1"/>
    <col min="13313" max="13330" width="6.875" customWidth="1"/>
    <col min="13569" max="13586" width="6.875" customWidth="1"/>
    <col min="13825" max="13842" width="6.875" customWidth="1"/>
    <col min="14081" max="14098" width="6.875" customWidth="1"/>
    <col min="14337" max="14354" width="6.875" customWidth="1"/>
    <col min="14593" max="14610" width="6.875" customWidth="1"/>
    <col min="14849" max="14866" width="6.875" customWidth="1"/>
    <col min="15105" max="15122" width="6.875" customWidth="1"/>
    <col min="15361" max="15378" width="6.875" customWidth="1"/>
    <col min="15617" max="15634" width="6.875" customWidth="1"/>
    <col min="15873" max="15890" width="6.875" customWidth="1"/>
    <col min="16129" max="16146" width="6.875" customWidth="1"/>
  </cols>
  <sheetData>
    <row r="1" spans="1:18">
      <c r="A1" t="s">
        <v>1691</v>
      </c>
    </row>
    <row r="2" spans="1:18" ht="30" customHeight="1">
      <c r="A2" s="350" t="s">
        <v>1372</v>
      </c>
      <c r="B2" s="350"/>
      <c r="C2" s="350"/>
      <c r="D2" s="350"/>
      <c r="E2" s="350"/>
      <c r="F2" s="350"/>
      <c r="G2" s="350"/>
      <c r="H2" s="350"/>
      <c r="I2" s="350"/>
      <c r="J2" s="350"/>
      <c r="K2" s="350"/>
      <c r="L2" s="350"/>
      <c r="M2" s="350"/>
      <c r="N2" s="350"/>
      <c r="O2" s="350"/>
      <c r="P2" s="350"/>
      <c r="Q2" s="350"/>
      <c r="R2" s="350"/>
    </row>
    <row r="3" spans="1:18" ht="20.45" customHeight="1">
      <c r="A3" s="163"/>
      <c r="G3" s="163"/>
      <c r="Q3" s="329" t="s">
        <v>1373</v>
      </c>
      <c r="R3" s="329"/>
    </row>
    <row r="4" spans="1:18" ht="49.15" customHeight="1">
      <c r="A4" s="351" t="s">
        <v>1374</v>
      </c>
      <c r="B4" s="351"/>
      <c r="C4" s="351"/>
      <c r="D4" s="351"/>
      <c r="E4" s="351"/>
      <c r="F4" s="351"/>
      <c r="G4" s="351" t="s">
        <v>1375</v>
      </c>
      <c r="H4" s="351"/>
      <c r="I4" s="351"/>
      <c r="J4" s="351"/>
      <c r="K4" s="351"/>
      <c r="L4" s="351"/>
      <c r="M4" s="351" t="s">
        <v>1376</v>
      </c>
      <c r="N4" s="351"/>
      <c r="O4" s="351"/>
      <c r="P4" s="351"/>
      <c r="Q4" s="351"/>
      <c r="R4" s="351"/>
    </row>
    <row r="5" spans="1:18" ht="49.15" customHeight="1">
      <c r="A5" s="349" t="s">
        <v>1122</v>
      </c>
      <c r="B5" s="347" t="s">
        <v>1377</v>
      </c>
      <c r="C5" s="349" t="s">
        <v>1378</v>
      </c>
      <c r="D5" s="349"/>
      <c r="E5" s="349"/>
      <c r="F5" s="347" t="s">
        <v>1379</v>
      </c>
      <c r="G5" s="349" t="s">
        <v>1122</v>
      </c>
      <c r="H5" s="347" t="s">
        <v>1380</v>
      </c>
      <c r="I5" s="349" t="s">
        <v>1378</v>
      </c>
      <c r="J5" s="349"/>
      <c r="K5" s="349"/>
      <c r="L5" s="347" t="s">
        <v>1379</v>
      </c>
      <c r="M5" s="349" t="s">
        <v>1122</v>
      </c>
      <c r="N5" s="347" t="s">
        <v>1377</v>
      </c>
      <c r="O5" s="349" t="s">
        <v>1378</v>
      </c>
      <c r="P5" s="349"/>
      <c r="Q5" s="349"/>
      <c r="R5" s="347" t="s">
        <v>1379</v>
      </c>
    </row>
    <row r="6" spans="1:18" ht="52.5" customHeight="1">
      <c r="A6" s="349"/>
      <c r="B6" s="347"/>
      <c r="C6" s="164" t="s">
        <v>1225</v>
      </c>
      <c r="D6" s="164" t="s">
        <v>1381</v>
      </c>
      <c r="E6" s="164" t="s">
        <v>1382</v>
      </c>
      <c r="F6" s="347"/>
      <c r="G6" s="349"/>
      <c r="H6" s="347"/>
      <c r="I6" s="164" t="s">
        <v>1225</v>
      </c>
      <c r="J6" s="164" t="s">
        <v>1381</v>
      </c>
      <c r="K6" s="164" t="s">
        <v>1382</v>
      </c>
      <c r="L6" s="347"/>
      <c r="M6" s="349"/>
      <c r="N6" s="347"/>
      <c r="O6" s="164" t="s">
        <v>1225</v>
      </c>
      <c r="P6" s="164" t="s">
        <v>1381</v>
      </c>
      <c r="Q6" s="164" t="s">
        <v>1382</v>
      </c>
      <c r="R6" s="347"/>
    </row>
    <row r="7" spans="1:18" ht="43.5" customHeight="1">
      <c r="A7" s="136">
        <v>16.8</v>
      </c>
      <c r="B7" s="136">
        <v>0</v>
      </c>
      <c r="C7" s="136">
        <v>16.8</v>
      </c>
      <c r="D7" s="136">
        <v>0</v>
      </c>
      <c r="E7" s="136">
        <v>16.8</v>
      </c>
      <c r="F7" s="136"/>
      <c r="G7" s="165">
        <v>46.46</v>
      </c>
      <c r="H7" s="165">
        <v>0</v>
      </c>
      <c r="I7" s="165">
        <v>46.46</v>
      </c>
      <c r="J7" s="165">
        <v>27.15</v>
      </c>
      <c r="K7" s="165">
        <v>19.09</v>
      </c>
      <c r="L7" s="165">
        <v>0.22</v>
      </c>
      <c r="M7" s="136">
        <v>19.600000000000001</v>
      </c>
      <c r="N7" s="136">
        <v>0</v>
      </c>
      <c r="O7" s="136">
        <v>19.600000000000001</v>
      </c>
      <c r="P7" s="136">
        <v>0</v>
      </c>
      <c r="Q7" s="136">
        <v>19.600000000000001</v>
      </c>
      <c r="R7" s="136">
        <v>0</v>
      </c>
    </row>
    <row r="8" spans="1:18" ht="20.25">
      <c r="A8" s="166" t="s">
        <v>1383</v>
      </c>
      <c r="B8" s="166"/>
      <c r="C8" s="166"/>
      <c r="D8" s="166"/>
      <c r="E8" s="166"/>
      <c r="F8" s="166"/>
      <c r="G8" s="166"/>
      <c r="H8" s="166"/>
      <c r="I8" s="166"/>
      <c r="J8" s="166"/>
      <c r="K8" s="166"/>
      <c r="L8" s="166"/>
    </row>
    <row r="9" spans="1:18" ht="20.25">
      <c r="A9" s="348" t="s">
        <v>1384</v>
      </c>
      <c r="B9" s="348"/>
      <c r="C9" s="348"/>
      <c r="D9" s="348"/>
      <c r="E9" s="348"/>
      <c r="F9" s="348"/>
      <c r="G9" s="348"/>
      <c r="H9" s="348"/>
      <c r="I9" s="348"/>
      <c r="J9" s="348"/>
      <c r="K9" s="348"/>
      <c r="L9" s="348"/>
    </row>
  </sheetData>
  <mergeCells count="19">
    <mergeCell ref="A2:R2"/>
    <mergeCell ref="Q3:R3"/>
    <mergeCell ref="A4:F4"/>
    <mergeCell ref="G4:L4"/>
    <mergeCell ref="M4:R4"/>
    <mergeCell ref="R5:R6"/>
    <mergeCell ref="A9:F9"/>
    <mergeCell ref="G9:L9"/>
    <mergeCell ref="H5:H6"/>
    <mergeCell ref="I5:K5"/>
    <mergeCell ref="L5:L6"/>
    <mergeCell ref="M5:M6"/>
    <mergeCell ref="N5:N6"/>
    <mergeCell ref="O5:Q5"/>
    <mergeCell ref="A5:A6"/>
    <mergeCell ref="B5:B6"/>
    <mergeCell ref="C5:E5"/>
    <mergeCell ref="F5:F6"/>
    <mergeCell ref="G5:G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2020-03-18T03:54:09Z</dcterms:modified>
</cp:coreProperties>
</file>